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560" yWindow="396" windowWidth="19416" windowHeight="11016"/>
  </bookViews>
  <sheets>
    <sheet name="Азербайджан" sheetId="14" r:id="rId1"/>
    <sheet name="Армения" sheetId="7" r:id="rId2"/>
    <sheet name="Беларусь" sheetId="10" r:id="rId3"/>
    <sheet name="Казахстан" sheetId="16" r:id="rId4"/>
    <sheet name="Кыргызстан" sheetId="17" r:id="rId5"/>
    <sheet name="Молдова" sheetId="13" r:id="rId6"/>
    <sheet name="Россия2" sheetId="18" r:id="rId7"/>
    <sheet name="Таджикистан" sheetId="12" r:id="rId8"/>
  </sheets>
  <externalReferences>
    <externalReference r:id="rId9"/>
  </externalReferences>
  <definedNames>
    <definedName name="_ednref629" localSheetId="0">Азербайджан!$E$16</definedName>
    <definedName name="_Toc48486977" localSheetId="4">Кыргызстан!#REF!</definedName>
    <definedName name="_Toc48486977" localSheetId="7">Таджикистан!#REF!</definedName>
    <definedName name="_xlnm.Print_Titles" localSheetId="4">Кыргызстан!$2:$3</definedName>
    <definedName name="_xlnm.Print_Titles" localSheetId="6">Россия2!$2:$3</definedName>
    <definedName name="_xlnm.Print_Titles" localSheetId="7">Таджикистан!$2:$3</definedName>
    <definedName name="_xlnm.Print_Area" localSheetId="0">Азербайджан!$A$1:$K$55</definedName>
    <definedName name="_xlnm.Print_Area" localSheetId="1">Армения!$A$1:$L$15</definedName>
    <definedName name="_xlnm.Print_Area" localSheetId="2">Беларусь!$A$1:$L$64</definedName>
    <definedName name="_xlnm.Print_Area" localSheetId="3">Казахстан!$A$1:$L$7</definedName>
    <definedName name="_xlnm.Print_Area" localSheetId="5">Молдова!$A$1:$L$60</definedName>
    <definedName name="_xlnm.Print_Area" localSheetId="6">Россия2!$B$45:$L$45</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P1" i="18" l="1"/>
  <c r="A4" i="18"/>
  <c r="T7" i="18" s="1"/>
  <c r="Q4" i="18"/>
  <c r="P4" i="18" s="1"/>
  <c r="A5" i="18"/>
  <c r="Q5" i="18"/>
  <c r="A6" i="18"/>
  <c r="T6" i="18" s="1"/>
  <c r="Q6" i="18"/>
  <c r="A7" i="18"/>
  <c r="Q7" i="18"/>
  <c r="A8" i="18"/>
  <c r="T10" i="18" s="1"/>
  <c r="Q8" i="18"/>
  <c r="P8" i="18" s="1"/>
  <c r="A9" i="18"/>
  <c r="A10" i="18"/>
  <c r="T13" i="18" s="1"/>
  <c r="Q10" i="18"/>
  <c r="A11" i="18"/>
  <c r="Q11" i="18"/>
  <c r="A12" i="18"/>
  <c r="Q12" i="18"/>
  <c r="A13" i="18"/>
  <c r="Q13" i="18"/>
  <c r="A14" i="18"/>
  <c r="T12" i="18" s="1"/>
  <c r="Q14" i="18"/>
  <c r="A15" i="18"/>
  <c r="Q15" i="18"/>
  <c r="A4" i="16"/>
  <c r="A5" i="16"/>
  <c r="A6" i="16"/>
  <c r="A7" i="16"/>
  <c r="A3" i="14"/>
  <c r="P3" i="14"/>
  <c r="O3" i="14" s="1"/>
  <c r="A4" i="14"/>
  <c r="P4" i="14"/>
  <c r="S4" i="14"/>
  <c r="A14" i="14"/>
  <c r="P14" i="14"/>
  <c r="O14" i="14" s="1"/>
  <c r="A15" i="14"/>
  <c r="A16" i="14"/>
  <c r="P16" i="14"/>
  <c r="S16" i="14"/>
  <c r="A17" i="14"/>
  <c r="P17" i="14"/>
  <c r="S17" i="14"/>
  <c r="A18" i="14"/>
  <c r="P18" i="14"/>
  <c r="S18" i="14"/>
  <c r="A19" i="14"/>
  <c r="P19" i="14"/>
  <c r="S19" i="14"/>
  <c r="A33" i="14"/>
  <c r="P33" i="14"/>
  <c r="S33" i="14"/>
  <c r="A34" i="14"/>
  <c r="P34" i="14"/>
  <c r="S34" i="14"/>
  <c r="T14" i="18" l="1"/>
  <c r="T15" i="18"/>
  <c r="T11" i="18"/>
  <c r="T5" i="18"/>
  <c r="P1" i="13"/>
  <c r="A4" i="13"/>
  <c r="Q4" i="13"/>
  <c r="P4" i="13" s="1"/>
  <c r="A5" i="13"/>
  <c r="Q5" i="13"/>
  <c r="T5" i="13"/>
  <c r="A6" i="13"/>
  <c r="Q6" i="13"/>
  <c r="T6" i="13"/>
  <c r="A7" i="13"/>
  <c r="Q7" i="13"/>
  <c r="T7" i="13"/>
  <c r="A8" i="13"/>
  <c r="Q8" i="13"/>
  <c r="P8" i="13" s="1"/>
  <c r="A9" i="13"/>
  <c r="A10" i="13"/>
  <c r="Q10" i="13"/>
  <c r="T10" i="13"/>
  <c r="A11" i="13"/>
  <c r="Q11" i="13"/>
  <c r="T11" i="13"/>
  <c r="A12" i="13"/>
  <c r="Q12" i="13"/>
  <c r="A13" i="13"/>
  <c r="Q13" i="13"/>
  <c r="A14" i="13"/>
  <c r="Q14" i="13"/>
  <c r="A15" i="13"/>
  <c r="T22" i="13" s="1"/>
  <c r="Q15" i="13"/>
  <c r="P15" i="13" s="1"/>
  <c r="A16" i="13"/>
  <c r="A17" i="13"/>
  <c r="Q17" i="13"/>
  <c r="A18" i="13"/>
  <c r="Q18" i="13"/>
  <c r="T18" i="13"/>
  <c r="A19" i="13"/>
  <c r="Q19" i="13"/>
  <c r="A20" i="13"/>
  <c r="Q20" i="13"/>
  <c r="A21" i="13"/>
  <c r="Q21" i="13"/>
  <c r="A22" i="13"/>
  <c r="Q22" i="13"/>
  <c r="A60" i="13"/>
  <c r="Q60" i="13"/>
  <c r="T60" i="13"/>
  <c r="D45" i="12"/>
  <c r="G47" i="12"/>
  <c r="D95" i="12"/>
  <c r="G96" i="12"/>
  <c r="T12" i="13" l="1"/>
  <c r="T19" i="13"/>
  <c r="T13" i="13"/>
  <c r="T14" i="13"/>
  <c r="T20" i="13"/>
  <c r="T17" i="13"/>
  <c r="T21" i="13"/>
  <c r="P1" i="10"/>
  <c r="A4" i="10"/>
  <c r="Q4" i="10"/>
  <c r="P4" i="10" s="1"/>
  <c r="A13" i="10"/>
  <c r="Q13" i="10"/>
  <c r="A61" i="10"/>
  <c r="Q61" i="10"/>
  <c r="A62" i="10"/>
  <c r="Q62" i="10"/>
  <c r="A63" i="10"/>
  <c r="Q63" i="10"/>
  <c r="A64" i="10"/>
  <c r="Q64" i="10"/>
  <c r="T61" i="10" l="1"/>
  <c r="T64" i="10"/>
  <c r="T62" i="10"/>
  <c r="T63" i="10"/>
  <c r="T13" i="10"/>
  <c r="P1" i="7"/>
  <c r="A4" i="7"/>
  <c r="Q4" i="7"/>
  <c r="P4" i="7" s="1"/>
  <c r="A5" i="7"/>
  <c r="Q5" i="7"/>
  <c r="T5" i="7"/>
  <c r="A6" i="7"/>
  <c r="Q6" i="7"/>
  <c r="T6" i="7"/>
  <c r="A7" i="7"/>
  <c r="Q7" i="7"/>
  <c r="T7" i="7"/>
  <c r="A8" i="7"/>
  <c r="Q8" i="7"/>
  <c r="P8" i="7" s="1"/>
  <c r="A9" i="7"/>
  <c r="A10" i="7"/>
  <c r="Q10" i="7"/>
  <c r="T10" i="7"/>
  <c r="A11" i="7"/>
  <c r="Q11" i="7"/>
  <c r="T11" i="7"/>
  <c r="A12" i="7"/>
  <c r="Q12" i="7"/>
  <c r="T12" i="7"/>
  <c r="A13" i="7"/>
  <c r="Q13" i="7"/>
  <c r="T13" i="7"/>
  <c r="A14" i="7"/>
  <c r="Q14" i="7"/>
  <c r="T14" i="7"/>
  <c r="A15" i="7"/>
  <c r="Q15" i="7"/>
  <c r="T15" i="7"/>
</calcChain>
</file>

<file path=xl/sharedStrings.xml><?xml version="1.0" encoding="utf-8"?>
<sst xmlns="http://schemas.openxmlformats.org/spreadsheetml/2006/main" count="3012" uniqueCount="1261">
  <si>
    <t>PIT_UNINCORP_OR_SELF_EMPLOY</t>
  </si>
  <si>
    <t>PIT_SAVINGS</t>
  </si>
  <si>
    <t>SSC_SELF_EMPLOY</t>
  </si>
  <si>
    <t>PAYRO_WORKFOR</t>
  </si>
  <si>
    <t>OTHER_CORP_TAX</t>
  </si>
  <si>
    <t>SSC_EMPLYE</t>
  </si>
  <si>
    <t>SSC_EMPLYR</t>
  </si>
  <si>
    <t>NTCP_EMPLYE</t>
  </si>
  <si>
    <t>NTCP_EMPLYR</t>
  </si>
  <si>
    <t>налоги нарабочую силу и фонд заработной платы</t>
  </si>
  <si>
    <t>НДС/налог на товары и услуги</t>
  </si>
  <si>
    <t>Акцизы</t>
  </si>
  <si>
    <t>дата-месяц-год</t>
  </si>
  <si>
    <t>для временных мер, укажите срок окончания действия дата-месяц-год</t>
  </si>
  <si>
    <t>Дата принятия закона</t>
  </si>
  <si>
    <t>Дата вступления в силу</t>
  </si>
  <si>
    <t>Дата окончания (для временных мер)</t>
  </si>
  <si>
    <t>Год</t>
  </si>
  <si>
    <t>Ставка</t>
  </si>
  <si>
    <t>База</t>
  </si>
  <si>
    <t>выбрать вариант</t>
  </si>
  <si>
    <t>представьте описание</t>
  </si>
  <si>
    <t xml:space="preserve">Основная цель изменения </t>
  </si>
  <si>
    <t xml:space="preserve">Налогоплательщики,плательщики сборов, страховых взносов, налоговые агенты / иные лица </t>
  </si>
  <si>
    <t>опишите цель изменения</t>
  </si>
  <si>
    <t>укажите отчетный год</t>
  </si>
  <si>
    <t>представьте описание изменения законодательства</t>
  </si>
  <si>
    <t>номер-название-статья</t>
  </si>
  <si>
    <t>Реквизиты и наименование нормативного правового акта; номер статьи, в которую внесены изменения</t>
  </si>
  <si>
    <t xml:space="preserve">Краткое содержание изменения </t>
  </si>
  <si>
    <t>Наименование налога или платежа в бюджет</t>
  </si>
  <si>
    <t>01.01.2022</t>
  </si>
  <si>
    <t>27․05․2021г․</t>
  </si>
  <si>
    <t xml:space="preserve"> Закон РА-186, Раздел статьи 19 «18. "Другие сферы деятельности" дополнен пунктом 20.</t>
  </si>
  <si>
    <t> Цель-формирование необходимой налоговой среды для внедрения системы Trade-in на автомобильном рынке в Республике Армения. С целью предотвращения возможности неуместного пользования льготными налоговыми регулированиями предусмотрено, что деятельность официального представителя автопроизводителей, занимающихся торговлей автомобилями по системе Trade in, считается деятельностью, подлежащей лицензированию,  и установлена государственная пошлина.</t>
  </si>
  <si>
    <t>Законом РА "О внесении дополнений в Закон РА "О государственной пошлине " для трейд-ин торговли автотранспортными средствами (в том числе сельскохозяйственной техникой) с 1 января 2022 г. установлена годовая государственная пошлина в 1000-кратном размере базовой пошлины, а с 1 января 2023 г. - в 2000-кратном размере базовой пошлины.</t>
  </si>
  <si>
    <t>01.01.2020</t>
  </si>
  <si>
    <t>25.06.2019</t>
  </si>
  <si>
    <t xml:space="preserve">Закон РА-72-Ն,статья 81 </t>
  </si>
  <si>
    <t>До снижения налогового бремени по налогообложению доходов физических лиц, не являющихся индивидуальными предпринимателями и нотариусами, в соответствии с Налоговым кодексом РА,часть социального платежа, исчисленного в соответствии с пунктом 1 части 2 статьи 6 Закона, выполняется государством. А параллельно со снижением ставки подоходного налога ставка социального платежа повышается до исчисления социальных платежей в соответствии с размерами, установленными Законом .</t>
  </si>
  <si>
    <t>В 2021г. социальный платеж был исчислен по ставке 3,5%, если ежемесячный размер зарплаты не превышал 500 000 драмов, а если ежемесячный размер зарплаты превысил 500 000 драмов, то социальный платеж был исчислен в размере разницы 10% и 32500 драмов.
В 2022 г. социальный платеж исчислен по ставке 4,5%, если ежемесячный размер заработной платы не превышает 500 000 драмов, а если ежемесячный размер заработной платы превышает 500 000 драм, то социальный платеж исчисляется в размере разницы 10% и 27500 драм.</t>
  </si>
  <si>
    <t>При получении от налогового агента заработной платы и приравненных к ней платежей, доходов, получаемых в рамках гражданско-правовых договоров, социальный платеж исчисляет, удерживает и выплачивает налоговый агент,а в случае получения от освобожденного от обязательства налогового агента социальный платеж исчисляет и уплачивает работник</t>
  </si>
  <si>
    <t>Заработная плата и приравненные к ней выплаты, доходы, получаемые в рамках гражданско-правовых договоров</t>
  </si>
  <si>
    <t>При ежемесячном размере заработной платы до 500 000 драмов -4.5%, при превышении месячного размера зарплаты 500 000 драм - в размере разницы 10% и 27500 драм</t>
  </si>
  <si>
    <t>страховые взносы работодатель*</t>
  </si>
  <si>
    <t xml:space="preserve">Закон РА 68-Ն, статья 150 </t>
  </si>
  <si>
    <t>Эффективная ставка подоходного налога в РА составила 25,1-25,2%,  была довольно высокой и оказала негативное влияние как на конкурентоспособность национальной экономики, улучшение объемов экспорта и показателей экономического роста, так и на сокращение уровня бедности.</t>
  </si>
  <si>
    <t>До внесенных изменений в РА действовали 3-хступенчатыеставки подоходного налога-23, 28 и 36%. В результате внесенных изменений к 2020 году ставка подоходного налога установлена на 23%, к 2021 году-на 22%, к 2022 году-на 21%, к 2023 году-на 20%.</t>
  </si>
  <si>
    <t xml:space="preserve"> При получении от налогового агента заработной платы и приравненных к ней платежей, доходов, получаемых в рамках гражданско-правовых договоров, подоходный налог исчисляет, удерживает и выплачивает налоговый агент,а в случае получения от лица, не являющегося налоговым агентом, или освобожденного от обязательства налогового агента, подоходный налог исчисляет и уплачивает работник</t>
  </si>
  <si>
    <t>01.01.2023թ.</t>
  </si>
  <si>
    <t>01.01.2022թ.</t>
  </si>
  <si>
    <t>25.06.2019г.</t>
  </si>
  <si>
    <t xml:space="preserve">Закон РА 68-Ն "О внесении изменений и дополнений в Налоговый кодекс РА и в Закон РА -266-Ն "О внесении изменений и дополнений в Налоговый кодекс РА от 21 декабря 2017 г. и внесении изменений в Закон РА-338-Ն "О внесении изменений и дополнений в  Налоговый кодекс РА от 21 июня 2018 г. ""(Закон РА 68-Ն),
внесено изменение в 88-ую статью Налогового кодекса РА
</t>
  </si>
  <si>
    <t>В целях гармонизации ставок акцизного налога на алкогольные напитки и табачную продукцию, обусловленных членством в ЕАЭС</t>
  </si>
  <si>
    <t xml:space="preserve"> С 1 января 2022 года  на табачную продукцию, классифицируемую под кодом 2404 11 000 9 ТН ВЭД, ставка акцизного налога установлена в размере 2700 драм</t>
  </si>
  <si>
    <t>1000 шт</t>
  </si>
  <si>
    <t>2700 драм</t>
  </si>
  <si>
    <t xml:space="preserve"> С 1 января 2022 года для табачной продукции, отнесенной к коду 2402 ТН ВЭД (за исключением 2402 10 00011, 2402 90 00011, 2402 10 00012, 2402 90 00012) установлена ставка  акцизного налога 12730 драм</t>
  </si>
  <si>
    <t xml:space="preserve">12730 драм
</t>
  </si>
  <si>
    <t>С 1 января 2022 г. для спиртных напитков, отнесенных к коду 2208 ТН ВЭД (за исключением 2208 90 330 0, 2208 90 380 0, 2208 90 480 0, 2208 20, 2208 30, 2208 40) установлена ставка  акцизного налога - 2640 драм</t>
  </si>
  <si>
    <t xml:space="preserve">1 литр
</t>
  </si>
  <si>
    <t xml:space="preserve">2640 драм
</t>
  </si>
  <si>
    <t>Закон РА 68-Ն "О внесении изменений и дополнений в Налоговый кодекс РА и в Закон РА -266-Ն "О внесении изменений и дополнений в Налоговый кодекс РА от 21 декабря 2017 г. и внесении изменений в Закон РА-338-Ն "О внесении изменений и дополнений в  Налоговый кодекс РА от 21 июня 2018 г. ""(Закон РА 68-Ն),
внесено изменение в 88-ую статью Налогового кодекса РА</t>
  </si>
  <si>
    <t xml:space="preserve"> С 1 января 2022 года ставка акцизного налога на продукцию этилового спирта, отнесенную к коду 2207 ТН ВЭД, установлена в размере 4400 драм</t>
  </si>
  <si>
    <t>В пересчете на 100%-ый спирт -1 литр</t>
  </si>
  <si>
    <t>4400 драм</t>
  </si>
  <si>
    <t>10.12.2021г.</t>
  </si>
  <si>
    <t>Закон РА "О внесении дополнений в Налоговый кодекс Республики Армения" (Закон РА-383-Ն), 
статья 79 Налогового кодекса РА признана утратившей силу</t>
  </si>
  <si>
    <t>Целью изменения является создание равных конкурентных условий для импорта необходимых сырья и материалов, ввозимых хозяйствующими субъектами для производства</t>
  </si>
  <si>
    <t>Были признаны утратившими силу положения статьи 79 Налогового кодекса РА, которые касаются отсрочки до 3 лет срока уплаты сумм НДС, исчисленных по части товаров, ввозимых организациями и предпринимателями, считающимися плательщиками НДС, избранными Постановлениями Правительства РА.</t>
  </si>
  <si>
    <t>01.01.2024թ.</t>
  </si>
  <si>
    <t>Закон РА "О внесении дополнений в Налоговый кодекс Республики Армения" (Закон РА-370-Ն), внесено дополнение в статью 64 Налогового кодекса РА.</t>
  </si>
  <si>
    <t>Целью изменения является создание благоприятных условий для стимулирования приобретения и применения в стране транспортных средств, работающих с электрическим двигателем, обеспечения непрерывности уже зафиксированных положительных результатов, снижения загрязнения атмосферного воздуха  транспортными средствами</t>
  </si>
  <si>
    <t xml:space="preserve">Льготы по НДС установлены в части ввоза и (или) отчуждения транспортных средств, относящихся к кодам 8702 40 000, 8703 80 000 и 8711 60 ТН ВЭД ЕАЭС Льгота действует до 1 января 2024 г. (Статья 64, часть 2, пункт 57) </t>
  </si>
  <si>
    <t>27.05.2021г.</t>
  </si>
  <si>
    <t>Закон РА "О внесении дополнений в Налоговый кодекс Республики Армения" (Закон РА-224-Ն) внесено дополнение в статью 62 Налогового кодекса РА.</t>
  </si>
  <si>
    <t>Целью изменения является формирование необходимой налоговой среды для внедрения системы Trade-in на автомобильном рынке в Республике Армения</t>
  </si>
  <si>
    <t>В связи с изменением Налогового кодекса РА: определением налоговой базы НДС установлена особенность при последующем отчуждении автотранспортного средства, приобретенного у организации, являющейся официальным представителем автопроизводителя и считающейся плательщиком НДС, или физического лица, не являющегося индивидуальным предпринимателем и нотариусом, в рамках трейд-ин торговли</t>
  </si>
  <si>
    <t>В случае отчуждения организацией, считающейся плательщиком НДС, имеющей лицензию на осуществление трейд-ин торговли автотранспортным средством (в том числе сельскохозяйственной техники), автотранспортного средства, приобретенного у физического лица, не являющегося индивидуальным предпринимателем и нотариусом, физическим лицам, не являющимся индивидуальными предпринимателями и нотариусами, базой налогообложения НДС считается положительная разница между базой налогообложения НДС и ценой приобретения данного автотранспортного средства (в том числе сельскохозяйственной техники), обоснованная документом</t>
  </si>
  <si>
    <t>17.11.2021</t>
  </si>
  <si>
    <t>Закон РА "О внесении изменений и дополнений в Налоговый кодекс РА" (Закон РА-359-Ն), которым дополнены и изменены статьи 4, 16, 39, 40, 69, 70, 75, 78, 288 Налогового кодекса РА</t>
  </si>
  <si>
    <t>Основной целью изменения является уточнение в Налоговом кодексе РА понятия электронной услуги, установление правил определения места предоставления электронных услуг, а также предусмотрение регулирования исчисления и уплаты НДС по части электронных услуг, предоставляемых организацией-нерезидентом физическому лицу, не считающемуся индивидуальным предпринимателем или нотариусом</t>
  </si>
  <si>
    <t>В связи с изменением Налогового кодекса РА
 1) предоставление услуг электронным способом по смыслу применения Кодекса считается оказанием услуг посредством информационной и телекоммуникационной сети (электросвязи), в том числе посредством Интернета , предоставление которого невозможно без использования информационных технологий, перечень которых устанавливается Правительством,
2) в случае оказания электронных услуг место оказания услуг определяется местом получателя. Если электронные услуги получают физическое лицо, не считающееся индивидуальным предпринимателем или нотариусом, то установлены соответствующие критерии для определения места оказания услуг, 
3) по части оказания электронных услуг физическим лицам, не считающимся индивидуальным предпринимателем или нотариусом, организация-нерезидент, не имеющая постоянного учреждения в РА, для уплаты НДС должна быть поставлена на учет в налоговом органе, по части которого:
а. отчетным периодом считается отчетный квартал,
б. услуга считается оказанной в последний день отчетного квартала, включающего день произведения платежа за эту услугу, в том числе частичного,
в. база налогообложения сделок, выраженных в иностранной валюте, определяется на день, считающийся моментом предоставления услуги, исходя из среднего курса валютных рынков, опубликованного в этот день Центральным банком РА ,
г. Срок уплаты сумм НДС и представления расчета НДС установлен до 20 числа месяца, следующего за отчетным кварталом</t>
  </si>
  <si>
    <t>По части предоставления электронных услуг физическим лицам, не являющимся индивидуальным предпринимателем или нотариусом, организация-нерезидент, не являющаяся постоянным учреждением в РА,  несет обязательства по исчислению и уплате НДС.</t>
  </si>
  <si>
    <t>другие налоги</t>
  </si>
  <si>
    <t>налоги на сделки (движимое и недвижимое имущество)</t>
  </si>
  <si>
    <t>налоги на недвижимость/наследство/подарки</t>
  </si>
  <si>
    <t>налоги связанные с здравоохранением</t>
  </si>
  <si>
    <t>экологические налоги</t>
  </si>
  <si>
    <t>другие корпоративные  налоги</t>
  </si>
  <si>
    <t>налог на прибыль</t>
  </si>
  <si>
    <t>неналоговые обязательные платежи работодатель</t>
  </si>
  <si>
    <t>неналоговые обязательные платежи сотрудник</t>
  </si>
  <si>
    <t>страховые взносы самозанятый</t>
  </si>
  <si>
    <t>страховые взносы работодатель</t>
  </si>
  <si>
    <t>НДФЛ</t>
  </si>
  <si>
    <t>--Select--</t>
  </si>
  <si>
    <t>31.12.2021</t>
  </si>
  <si>
    <t xml:space="preserve">Закон Республики Беларусь  № 141-З "Об изменении законов по вопросам налогообложения", которым изменена  статья 329 Налогового кодекса Республика Беларусь </t>
  </si>
  <si>
    <t xml:space="preserve">Целью изменения является компенсирование выпадающих доходов бюджета в связи с упразднением упрощенной системы налогообложения с уплатой НДС </t>
  </si>
  <si>
    <t xml:space="preserve">С 01 января 2022 года ставка налога на при упрощенной системе налогообложения (УСН) установлена в размере 6 % вместо: 5% - для УСН без уплаты НДС и 3% - для УСН с уплатой НДС  </t>
  </si>
  <si>
    <t>Организации и индивидуальные предприниматели</t>
  </si>
  <si>
    <t>Валовая выручка, определяемая как сумма выручки от реализации товаров (работ, услуг), имущественнных прав и внереализационных доходов</t>
  </si>
  <si>
    <t xml:space="preserve">Закон Республики Беларусь  № 141-З "Об изменении законов по вопросам налогообложения", которым внесены изменения в статью 326 Налогового кодекса Республики Беларусь </t>
  </si>
  <si>
    <t>Целью изменения является совершенствование порядка исчисления налога при упрощенной системе налогообложения для дальнейшей оптимизации налогового администирования посредством цифровизации</t>
  </si>
  <si>
    <t>С 01 января 2022 года упразднено применение  налога при упрощенной системе налогообложения с уплатой НДС, т.е. с указанной даты действует налог при  упрощенной системе налогообложения без уплаты НДС</t>
  </si>
  <si>
    <t>Закон Республики Беларусь  № 141-З "Об изменении законов по вопросам налогообложения"                                             пп. 1.2 ст.263 Налогового кодекса Республики Беларусь</t>
  </si>
  <si>
    <t>В целях развития криптобирж</t>
  </si>
  <si>
    <t>Не является объектом обложения офшорным сбором  исполнение обязательства в неденежной форме перед нерезидентом Республики Беларусь, зарегистрированным в оффшорной зоне, кроме случаев исполнения нерезидентом Республики Беларусь встречного обязательства путем передачи оператору криптоплатформы - резиденту Республики Беларусь цифровых знаков (токенов) или когда исполнение обязательства в неденежной форме связано с осуществлением сделок на криптоплатформе, оператором которой является резидент Республики Беларусь;</t>
  </si>
  <si>
    <t>Организации</t>
  </si>
  <si>
    <t>Сумма перечисляемых денежных средств резидентом оффшорной зоны или исполнение обязательств перед резидентом оффшорной зоны в иной форме</t>
  </si>
  <si>
    <t>Закон Республики Беларусь № 141-З "Об изменении законов по вопросам налогообложения"  ст.307-3 Налогового кодекса Республики Беларусь</t>
  </si>
  <si>
    <t>Установлена новая льгота по транспортному налогу</t>
  </si>
  <si>
    <t>Установлена льгота  по трансопртному налоуг по  законсервированным транспортным средствам</t>
  </si>
  <si>
    <t xml:space="preserve">Транспортные средства, зарегистрированные за организациями в Государственной автомобильной инспекции Министерства внутренних дел или находящиеся у лизингополучателя в периоде действия договора лизинга
</t>
  </si>
  <si>
    <t>Приложение 27 к Налоговому кодексу Республики Беларусь</t>
  </si>
  <si>
    <t>Закон Республики Беларусь № 141-З "Об изменении законов по вопросам налогообложения" приложения 10-11 к Налоговому кодексу Республики Беларусь, ст.257 Налогового кодекса Республики Беларусь</t>
  </si>
  <si>
    <t>Проиндексированы ставки налога на уровень инфляции</t>
  </si>
  <si>
    <t>Увеличены ставки за добычу (изъятие)  природных ресурсов</t>
  </si>
  <si>
    <t xml:space="preserve">Фактический объем добываемых (изымаемых) природных ресурсов; фактический объем добываемых (изымаемых) калийных солей или произведение фактического объема реализации калийных удобрений и средневзвешенной цены реализации 1 тонны калийных удобрений за пределы Республики Беларусь
</t>
  </si>
  <si>
    <t xml:space="preserve"> Приложения 10-11 к Налоговому кодексу Республики Беларусь и ст.257 Налогового кодекса Республики Беларусь </t>
  </si>
  <si>
    <t>Закон Республики Беларусь №141-З "Об изменении законов по вопросам налогообложения" приложения 7-9 к Налоговому кодексу Республики Беларусь</t>
  </si>
  <si>
    <t xml:space="preserve">Проиндексированы ставки налога на уровень инфляции </t>
  </si>
  <si>
    <t>Увеличены ставки экологического налога</t>
  </si>
  <si>
    <t xml:space="preserve">Фактические объемы выбросов загрязняющих веществ в атмосферный воздух, указанных в разрешениях на выбросы загрязняющих веществ в атмосферный воздух; сброса сточных вод в окружающую среду на основании разрешений на специальное водопользование; отходов производства, направленных на хранение в налоговом периоде; отходов производства, направленных на захоронение в налоговом периоде
</t>
  </si>
  <si>
    <t>Приложения 7-9 к Налоговому кодексу Республики Беларусь</t>
  </si>
  <si>
    <t>01.01.2023</t>
  </si>
  <si>
    <t>Закон Республики Беларусь № 141-З "Об изменении законов по вопросам налогообложения" п.3 ст.238, п.12-1 ст.241, п.6-1 ст.243 Налогового кодекса Республики Беларусь</t>
  </si>
  <si>
    <t>В целях избавления от долгостроев</t>
  </si>
  <si>
    <t>Установлен повышающий коэффициент 3 по земельному налогу  за земельные участки, предоставленные для строительства объектов недвижимости, после 3 лет, если на земельном участке отсутствуют зарегитсрированные капитальные строения</t>
  </si>
  <si>
    <t>Кадастровая стоимость или площадь земельного участка</t>
  </si>
  <si>
    <t>Согласно приложению 6  к Налоговому кодексу Республики Беларусь</t>
  </si>
  <si>
    <t xml:space="preserve"> 31.12.2021 </t>
  </si>
  <si>
    <t>Закон Республики Беларусь № 141-З "Об изменении законов по вопросам налогообложения" пп.1.30 п.1 ст.239, п.12 ст.241 Налогового кодекса Республики Беларусь</t>
  </si>
  <si>
    <t>Для отмены преференций по земельным участкам, на которых расположены самовольно построенные капитальные строения</t>
  </si>
  <si>
    <t>Не применяются льгота и пониженные ставки по земельному налогу по земельным участкам, на которых расположены впервые введенные самовольно построенные капитальные строения</t>
  </si>
  <si>
    <t>Закон Республики Беларусь № 141-З "Об изменении законов по вопросам налогообложения" ст.239, 243, 244 Налогового кодекса Республики Беларусь</t>
  </si>
  <si>
    <t xml:space="preserve">В целях упрощения порядка исчисления земельного налога </t>
  </si>
  <si>
    <t>Корректировки по земельному налогу, исчисляемому за календаный год, производятся с 2022 года ежеквартально, а  не ежемесячно</t>
  </si>
  <si>
    <t>Закон Республики Беларусь  № 141-З "Об изменении законов по вопросам налогообложения",                                         п.6 ст.241 Налогового кодекса Республики Беларусь, приложения 3, 4 к Налоговому кодексу Республики Беларусь</t>
  </si>
  <si>
    <t>В связи с индексацией ставок по земельному налогу на уровень инфляции</t>
  </si>
  <si>
    <t>Увеличены ставки земельного налога</t>
  </si>
  <si>
    <t>Согласно приложениям 6, 3, 4 к Налоговому кодексу Республики Беларусь</t>
  </si>
  <si>
    <t>Закон Республики Беларусь №141-З "Об изменении законов по вопросам налогообложения" пп.1.13 п.1 ст.228, п.5 ст.230 Налогового кодекса Республики Беларусь</t>
  </si>
  <si>
    <t>Для отмены преференций по самовольно построенным капитальным строениям</t>
  </si>
  <si>
    <t>Не применяются льгота и пониженные ставки по налогу на недвижимость по впервые введенным в эксплуатацию   капитальным строениям построенным самовольно</t>
  </si>
  <si>
    <t>Остаточная стоимость капитальных строений, зданий, сооружений, передаточных устройств</t>
  </si>
  <si>
    <t>Закон Республики Беларусь 
от 31.12.2021 № 141-З
"Об изменении законов по вопросам налогообложения", статьи 233, 244  Налогового кодекса РБ</t>
  </si>
  <si>
    <t xml:space="preserve">В целях расчета налогов физическим лицам за истекший год с учетом всех изменений, произошедших с объектами недвижимости и земельными участками в течение года. </t>
  </si>
  <si>
    <t>Осуществлен переход исчислению налога на недвижимость, земельного налога для физических лиц за истекший календарный год. Соответственно, изменен срок уплаты физическими лицами такого налога -   не позднее 15 ноября года, следующего за истекшим. При этом для сумм налога на неждвижимость и земельного налога, подлежащих уплате физическими лицами за 2022 год, предусмотрена уплата в два этапа: не позднее 15 ноября 2022 года - авансовый платеж в размере 50 процентов всех исчисленных сумм, а не позднее 15 ноября 2023 года - оставшаяся сумма налогов.</t>
  </si>
  <si>
    <t>Физические лица</t>
  </si>
  <si>
    <t>Закон Республики Беларусь 
от 31.12.2021 № 141-З
"Об изменении законов по вопросам налогообложения", статья 229  Налогового кодекса РБ</t>
  </si>
  <si>
    <t>Для обеспечения единообразного подхода к определению стоимости объектов недвижимости, установления более четкой и понятной плательщикам - физическим лицам процедуры расчета налога на недвижимость, а также привлечения ополнительных источников в доход бюджета.</t>
  </si>
  <si>
    <t>Изменен порядок определения налоговой базы налога на недвижимость в отношении объектов недвижимости, принадлежащих физическим лицам. С 01.01.2022 налоговая база определяется путем умножения площади (протяженности) объектов недвижимости на расчетные стоимости одного квадратного метра (одного метра), установленные согласно приложениям 29-31 к Налоговому кодексу РБ в зависимости от видов объектов недвижимости и их места расположения.</t>
  </si>
  <si>
    <t>Стоимость капитальных строений (зданий, сооружений)</t>
  </si>
  <si>
    <t>0,1 процента</t>
  </si>
  <si>
    <t>Закон Республики Беларусь 
от 31.12.2021 № 141-З
"Об изменении законов по вопросам налогообложения", статья 228   Налогового кодекса РБ</t>
  </si>
  <si>
    <t>В целях выравнивания условий налогообложения для физических лиц, владеющих квартирами и  иными видами недвижимого имущества, а также привлечения дополнительных источников в доход бюджета.</t>
  </si>
  <si>
    <t xml:space="preserve">Отменена льгота по налогу на недвижимость для физических лиц, владеющих одной квартирой. При этом для отдельных категорий физических лиц (пенсионеры по возрасту, инвалиды I и II группы, несовершеннолетние дети и т.д.), нуждающихся в поддержке со стороны государства, право на применение льготы в отношении одной  квартиры сохранено. </t>
  </si>
  <si>
    <t>Закон Республики Беларусь 
от 31.12.2021 № 141-З
"Об изменении законов по вопросам налогообложения", статья 216 Налогового кодекса РБ</t>
  </si>
  <si>
    <t>В целях организации в налоговых органах автоматизированного контроля за полнотой и своевременностью перечисления в бюджет подоходного налога с физических лиц, а также своевременной организации мероприятий по исчислению пени и взысканию в бюджет сумм неперечисленного (перечисленного не в полном размере) подоходного налога с физических лиц при нарушении налоговым агентом сроков перечисления такого налога в бюджет.</t>
  </si>
  <si>
    <t xml:space="preserve">Введена обязанность для организаций,выплачивающих доходы физическим лицам, по ежеквартальному представлению в налоговые органы налоговых деклараций  (расчетов) налогового агента по подоходному налогу с физических лиц  (в декларациях отражаются суммы подоходного налога, подлежащего перечислению в бюджет) </t>
  </si>
  <si>
    <t>Закон Республики Беларусь 
от 31.12.2021 № 141-З
"Об изменении законов по вопросам налогообложения", статья 214 Налогового кодекса РБ</t>
  </si>
  <si>
    <t>В целях пресечения выплаты заработной платы «в конвертах» и минимизации уклонения плательщиков от уплаты подоходного налога с физических лиц</t>
  </si>
  <si>
    <t xml:space="preserve">Введено применение повышенной ставки подоходного налога с физических лиц в размере 20% в отношении:                                                                                                                     - доходов граждан, выплаченных им организациями без отражения в учете и без уплаты подоходного налога (заработная плата "в конвертах");
- доходов, исчисленных в соответствии с законодательством налоговым органом исходя из сумм превышения расходов над доходами граждан;
- доходов в виде выигрышей (возвращенных несыгравших ставок) в случае установления контролирующим органом факта регистрации суммы таких выигрышей на физическое лицо, которому фактически выплата (перевод, перечисление) выигрыша (возвращенных несыгравших ставок) не осуществлялась.
</t>
  </si>
  <si>
    <t>доходы физических лиц</t>
  </si>
  <si>
    <t>20 процентов</t>
  </si>
  <si>
    <t>Закон Республики Беларусь от 31.12.2021 № 141-З "Об изменении законов по вопросам налогообложения" (пункт 185 статьи 2)</t>
  </si>
  <si>
    <t>индексация ставки налога на игорный бизнес</t>
  </si>
  <si>
    <t>Увеличены ставки налога на игорный бизнес на объект налогообложения: касса букмекерской конторы</t>
  </si>
  <si>
    <t>Юридические лица Республики Беларусь</t>
  </si>
  <si>
    <t>касса букмекерской конторы</t>
  </si>
  <si>
    <t>Налог на игорный бизнес</t>
  </si>
  <si>
    <t>Увеличены ставки налога на игорный бизнес на объект налогообложения: касса тотализатора</t>
  </si>
  <si>
    <t>касса тотализатора</t>
  </si>
  <si>
    <t>Увеличены ставки налога на игорный бизнес на объект налогообложения: игровой автомат</t>
  </si>
  <si>
    <t>игровой автомат</t>
  </si>
  <si>
    <t>Увеличены ставки налога на игорный бизнес на объект налогообложения: игровой стол</t>
  </si>
  <si>
    <t>игровой стол</t>
  </si>
  <si>
    <t>Закон Республики Беларусь от 31.12.2021 № 141-З "Об изменении законов по вопросам налогообложения" (пункты 79 и 198 статьи 2)</t>
  </si>
  <si>
    <t>восьмикратное увеличение ставок акцизов на автомобильное топливо и введение налогового вычета, который позволит сохранить налогообложение акцизами топлива, производимого белорусскими НПЗ на уровне 2021 года</t>
  </si>
  <si>
    <t>Увеличены ставки акцизов на подакцизный товар: дизельное топливо класса 5</t>
  </si>
  <si>
    <t>1 тонна</t>
  </si>
  <si>
    <t>1 474,64</t>
  </si>
  <si>
    <t>Увеличены ставки акцизов на подакцизный товар: дизельное топливо, не соответствующее классу 5</t>
  </si>
  <si>
    <t>1 864,40</t>
  </si>
  <si>
    <t>Увеличены ставки акцизов на подакцизный товар: автомобильный бензин класса 5</t>
  </si>
  <si>
    <t>2 388,72</t>
  </si>
  <si>
    <t>Увеличены ставки акцизов на подакцизный товар: автомобильный бензин, не соответствующий классу 5</t>
  </si>
  <si>
    <t>3 848,64</t>
  </si>
  <si>
    <t>Закон Республики Беларусь от 31.12.2021 № 141-З "Об изменении законов по вопросам налогообложения" (пункт 79 статьи 2)</t>
  </si>
  <si>
    <t>восьмикратное увеличение ставок акцизов на автомобильное топливо и введение налогового вычета, который позволит сохранить налогообложение акцизами топлива, производимого белорусскими НПЗ на уровне 2021 года.</t>
  </si>
  <si>
    <t xml:space="preserve">Установлены особенности применения налоговых вычетов производителями нефтепродуктов с применением  компенсирующего коэффициента (1,047 с 1 января 2022 г.), применяемого плательщиком, имеющим на праве собственности и (или) ином законном основании производственные мощности, необходимые для осуществления технологических процессов по переработке нефтяного сырья, который по состоянию на первое число налогового периода подпадал под действие введенных иностранными государствами и (или) объединениями государств запретительных, ограничительных и (или) иных аналогичных мер 
</t>
  </si>
  <si>
    <t>Закон Республики Беларусь от 31.12.2021 № 141-З "Об изменении законов по вопросам налогообложения" (пункты 77 и 198 статьи 2)</t>
  </si>
  <si>
    <t>нетабачные никотиносодержащие изделия отнесены к подакцизным товарам</t>
  </si>
  <si>
    <t>Установлены ставки акцизов на подакцизный товар: нетабачные никотиносодержащие изделия</t>
  </si>
  <si>
    <t>1 килограмм</t>
  </si>
  <si>
    <t>жидкость для электронных систем курения отнесена к подакцизным товарам</t>
  </si>
  <si>
    <t>Установлены ставки акцизов на подакцизный товар: жидкость для электронных систем курения</t>
  </si>
  <si>
    <t>1 миллилитр</t>
  </si>
  <si>
    <t>Закон Республики Беларусь от 31.12.2021 № 141-З "Об изменении законов по вопросам налогообложения" (пункт 198 статьи 2)</t>
  </si>
  <si>
    <t>ставки акцизов увеличены в целях поэтапного сближения с параметрами их гармонизации, предусмотренными в Соглашении о принципах ведения налоговой политики в области акцизов на табачную продукцию государств-членов Евразийского экономического союза</t>
  </si>
  <si>
    <t>Увеличены ставки акцизов на подакцизный товар: сигареты без фильтра, папиросы</t>
  </si>
  <si>
    <t>1000 штук</t>
  </si>
  <si>
    <t>с 1 июля по 31 декабря от 155 рублей (II группа)</t>
  </si>
  <si>
    <t>с 1 января по 30 июня от 150 рублей (II группа)</t>
  </si>
  <si>
    <t>с 1 июля по 31 декабря до 155 рублей (I группа)</t>
  </si>
  <si>
    <t>с 1 января по 30 июня до 150 рублей (I группа)</t>
  </si>
  <si>
    <t>Увеличены ставки акцизов на подакцизный товар: сигареты с фильтром при розничной цене (по группам):</t>
  </si>
  <si>
    <t>Закон Республики Беларусь от 31.12.2021 № 141-З "Об изменении законов по вопросам налогообложения" (пункты 78 и 198 статьи 2)</t>
  </si>
  <si>
    <t xml:space="preserve">Объединение II и III ценовых групп в одну группу с целью исключения возможности транснациональными компаниями выполнять налоговые маневры, приближение Республики Беларусь к процессу гармонизации ставок акцизов в рамках ЕАЭС,  сохранение оптимального соотношения минимальных розничных цен сигарет I ценовой группы к объединенным II и III ценовым группам </t>
  </si>
  <si>
    <t xml:space="preserve">Изменено количество ценовых групп исходя из розничных цен за одну пачку сигарет с фильтром по каждой марке (каждому наименованию) с трех до  двух </t>
  </si>
  <si>
    <t>индексация ставок акцизов</t>
  </si>
  <si>
    <t>Увеличены ставки акцизов на подакцизный товар:  сигариллы</t>
  </si>
  <si>
    <t>Увеличены ставки акцизов на подакцизный товар: сигары</t>
  </si>
  <si>
    <t>1 штука</t>
  </si>
  <si>
    <t>ставки акцизов увеличены в целях исключения потерь доходов бюджета от акцизов за счет перераспределения потребления сигарет II ценовой группыв пользу нагреваемого табака</t>
  </si>
  <si>
    <t>Увеличены ставки акцизов на подакцизный товар: табачные изделия, предназначенные для потребления путем нагревания</t>
  </si>
  <si>
    <t>1 килограмм табачной смеси (нагреваемого табака)</t>
  </si>
  <si>
    <t>Увеличены ставки акцизов на подакцизный товар: табачные изделия для кальяна</t>
  </si>
  <si>
    <t>Увеличены ставки акцизов на подакцизный товар: табак трубочный, курительный</t>
  </si>
  <si>
    <t>Увеличены ставки акцизов на табачную продукцию по видам:</t>
  </si>
  <si>
    <t xml:space="preserve">индексация ставок акцизов в пределах прогнозируемого параметра инфляции </t>
  </si>
  <si>
    <t>Увеличены ставки акцизов на подакцизный товар: спиртосодержащая продукция с объемной долей этилового спирта 7 процентов и более, за исключением отпущенной организациям Республики Беларусь для производства безалкогольных напитков</t>
  </si>
  <si>
    <t>1 литр безводного (стопроцентного) этилового спирта, содержащегося в готовой продукции</t>
  </si>
  <si>
    <t>Напитки, изготавливаемые на основе пива (пивные напитки) отнесены к подакцизным товарам. На них установлена ставка акцизов, как и на пивной коктейль. Увеличены ставки акцизов на подакцизный товар: пивной коктейль, напитки, изготавливаемые на основе пива (пивные напитки)</t>
  </si>
  <si>
    <t>1 литр готовой продукции</t>
  </si>
  <si>
    <t>Увеличены ставки акцизов на подакцизный товар: пиво с нормативным (стандартизированным) содержанием объемной доли этилового спирта 7 процентов и более</t>
  </si>
  <si>
    <t>Увеличены ставки акцизов на подакцизный товар: пиво с нормативным (стандартизированным) содержанием объемной доли этилового спирта свыше 0,5 процента до 7 процентов</t>
  </si>
  <si>
    <t>Увеличены ставки акцизов на подакцизный товар: сидры (за исключением фруктово-ягодных)</t>
  </si>
  <si>
    <t>Увеличены ставки акцизов на подакцизный товар:  иные слабоалкогольные напитки, вина с объемной долей этилового спирта от 1,2 процента до 7 процентов</t>
  </si>
  <si>
    <t>Увеличены ставки акцизов на подакцизный товар: слабоалкогольные натуральные напитки</t>
  </si>
  <si>
    <t>Увеличены ставки акцизов на подакцизный товар: вина натуральные, в том числе игристые, шампанские, газированные и шипучие</t>
  </si>
  <si>
    <t>Увеличены ставки акцизов на подакцизный товар:  вина фруктово-ягодные натуральные с объемной долей этилового спирта 13 и более процентов</t>
  </si>
  <si>
    <t>Увеличены ставки акцизов на подакцизный товар: вина фруктово-ягодные натуральные с объемной долей этилового спирта менее 13 процентов, сидры фруктово-ягодные</t>
  </si>
  <si>
    <t>Увеличены ставки акцизов на подакцизный товар: вина плодовые крепленые марочные, улучшенного качества и специальной технологии</t>
  </si>
  <si>
    <t>Увеличены ставки акцизов на подакцизный товар: алкогольная продукция с объемной долей этилового спирта 7 процентов и более (за исключением спиртов, вин плодовых крепленых марочных, улучшенного качества и специальной технологии, вин фруктово-ягодных натуральных, вин натуральных, в том числе игристых, шампанских, газированных и шипучих, сидра, пива и пивного коктейля, спиртосодержащей продукции)</t>
  </si>
  <si>
    <t>Увеличены ставки акцизов на подакцизный товар: спирт этиловый ректификованный технический</t>
  </si>
  <si>
    <t>Увеличены ставки акцизов на подакцизный товар: спирт этиловый из пищевого сырья, спирт синтетический, спирт этиловый денатурированный</t>
  </si>
  <si>
    <t>Увеличены ставки акцизов на алкогольную продукцию по видам:</t>
  </si>
  <si>
    <t>1 литр</t>
  </si>
  <si>
    <t>Закон Республики Беларусь № 141-З "Об изменении законов по вопросам налогообложения", которым внесены изменения и дополнения в пункт 29 статьи 121 Налогового кодекса Республики Беларусь.</t>
  </si>
  <si>
    <t>В целях упрощения налогового законодательства.</t>
  </si>
  <si>
    <t>Устанавливается возможность неисчисления НДС  с авансов, перечисленных иностранным организациям, не состоящим на учете в налоговых органах Республики Беларусь, если факт приобретения товаров (работ, услуг) на территории Республики Беларусь не состоялся и аванс возвращен  ими до срока сдачи налоговой декларации по НДС. Обязанность исчисления НДС установлена статьей 114 НК.</t>
  </si>
  <si>
    <t>Закон Республики Беларусь № 141-З  "Об изменении законов по вопросам налогообложения", которым внесены изменения и дополнения в подпункт 1.4 пункта 1 статьи 117, подпункта 1.10.5 статьи 118 Налогового кодекса Республики Беларусь.</t>
  </si>
  <si>
    <t>В целях стимулирования экспорта услуг.</t>
  </si>
  <si>
    <t xml:space="preserve">К услугам, место реализации которых определяется по месту покупателя (приобретения), относятся услуги по проведению (услуги  по организации проведения) в дистанционной форме конференций, форумов, саммитов, симпозиумов, конгрессов, а также лекториев, тематических семинаров, практикумов, тренингов, мастер-классов, вебинаров, иных обучающих курсов. 
Одновременно освобождаются от НДС услуги по участию (услуги по организации участия) белорусских организаций и (или) белорусских индивидуальных предпринимателей в конференциях, форумах, саммитах, симпозиумах, конгрессах, проводимых в дистанционной форме иностранными организациями, не состоящими на учете в налоговых органах Республики Беларусь.
</t>
  </si>
  <si>
    <t>Закон Республики Беларусь № 141-З "Об изменении законов по вопросам налогообложения", которым внесены изменения и дополнения в подпункт 1.1 пункта 1 статьи 117 Налогового кодекса Республики Беларусь.</t>
  </si>
  <si>
    <t>В целях соответствия международным подходам налогообложения.</t>
  </si>
  <si>
    <t>Расширяется перечень услуг, место реализации которых будет определяться по месту нахождения недвижимого имущества. К таким услугам отнесены реализация (передача) имущественных прав на недвижимое имущество, посреднические, юридические услуги, услуги по управлению недвижимым имуществом, изыскательские работы.</t>
  </si>
  <si>
    <t>01.07.2022</t>
  </si>
  <si>
    <r>
      <t>Закон Республики Беларусь  № 141-З "Об изменении законов по вопросам налогообложения", которым в Налоговый кодекс Республики Беларусь добавлены: статья 141</t>
    </r>
    <r>
      <rPr>
        <vertAlign val="superscript"/>
        <sz val="10"/>
        <color theme="1"/>
        <rFont val="Arial"/>
        <family val="2"/>
        <charset val="204"/>
      </rPr>
      <t>1</t>
    </r>
    <r>
      <rPr>
        <sz val="10"/>
        <color theme="1"/>
        <rFont val="Arial"/>
        <family val="2"/>
        <charset val="204"/>
      </rPr>
      <t>, подпункт 1.3 пункта 1 статьи 116.</t>
    </r>
  </si>
  <si>
    <r>
      <rPr>
        <sz val="10"/>
        <color theme="1"/>
        <rFont val="Arial"/>
        <family val="2"/>
        <charset val="204"/>
      </rPr>
      <t>В целях  взимания НДС во взаимной торговле товарами  по принципу страны назначения, то есть в стране куда ввозиться товар</t>
    </r>
    <r>
      <rPr>
        <sz val="10"/>
        <color rgb="FFFF0000"/>
        <rFont val="Arial"/>
        <family val="2"/>
        <charset val="204"/>
      </rPr>
      <t xml:space="preserve">.
</t>
    </r>
  </si>
  <si>
    <t xml:space="preserve">Вводится порядок взимания НДС с товаров, реализуемых физическим лицам Республики Беларусь и белорусским организациям посредством интернет-площадки (витрины) иностранных организаций, через механизм постановки на учет таких иностранных организаций в налоговом органе Республики Беларусь. Местом реализации товаров признается территория Республики Беларусь, если в момент завершения транспортировки товаров (независимо от ее вида) при электронной дистанционной продаже товаров покупателю Республики Беларусь товары находятся в Республике Беларусь.
</t>
  </si>
  <si>
    <t>01.05.2022</t>
  </si>
  <si>
    <t>31.03.2022</t>
  </si>
  <si>
    <t>Указ Президента Республики Беларусь № 131 "О развитии средств массовой информации".</t>
  </si>
  <si>
    <t>В целях развития государственных средств массовой информации.</t>
  </si>
  <si>
    <t>При реализации услуг передачи данных устанавливается ставка  НДС в размере 26 процентов вместо 25 процентов.</t>
  </si>
  <si>
    <t xml:space="preserve">Закон Республики Беларусь  № 141-З "Об изменении законов по вопросам налогообложения" , которым внесены изменения и дополнения в пункт 1 статьи 139 Налогового кодекса Республики Беларусь. </t>
  </si>
  <si>
    <t>Приведение норм Налогового кодекса Республики Беларусь в соответствие  с пунктом 13 Протокола о порядке взимания косвенных налогов и механизме контроля за их уплатой при экспорте и импорте товаров, выполнении работ, оказании услуг, являющегося приложением № 18 к Договору о ЕАЭС.</t>
  </si>
  <si>
    <t xml:space="preserve">Не взимается ввозной НДС, взимаемый налоговыми органами: если товары, ввезенные с территории государств – членов ЕАЭС, помещены под таможенную процедуру свободной таможенной зоны, а в последствии – под таможенную процедуру реимпорта. </t>
  </si>
  <si>
    <t>Закон Республики Беларусь  № 141-З "Об изменении законов по вопросам налогообложения" , которым приложение 26 к Налоговому кодексу Республики Беларусь дополнено соответствующими позициями.</t>
  </si>
  <si>
    <t>В целях применения льготной ставки НДС только на социально значимые товары.</t>
  </si>
  <si>
    <t xml:space="preserve">При ввозе и (или) реализации прочих хлебобулочных и мучных кондитерских изделий, классифицируемых кодами 1905606000-1905909000 ТН ВЭД ЕАЭС увеличивается ставка НДС с 10 до 20 процентов. </t>
  </si>
  <si>
    <r>
      <t>Закон Республики Беларусь № 141-З "Об изменении законов по вопросам налогообложения" , которым дополнена статья 122 Налогового кодекса Республики Беларусь подпунктом 2.2.</t>
    </r>
    <r>
      <rPr>
        <vertAlign val="superscript"/>
        <sz val="10"/>
        <color theme="1"/>
        <rFont val="Arial"/>
        <family val="2"/>
        <charset val="204"/>
      </rPr>
      <t xml:space="preserve">1   </t>
    </r>
    <r>
      <rPr>
        <sz val="10"/>
        <color theme="1"/>
        <rFont val="Arial"/>
        <family val="2"/>
        <charset val="204"/>
      </rPr>
      <t xml:space="preserve">пункта 2.
</t>
    </r>
  </si>
  <si>
    <t>В целях единообразного налогообложения зарегистрированных лекарственных средств и лекарственных препаратов, прошедших все стадии технологического процесса, за исключением процесса фасовки и (или) упаковки.</t>
  </si>
  <si>
    <t>При ввозе  и (или) реализации лекарственных препаратов, прошедших все стадии технологического процесса, за исключением процессов фасовки и (или) упаковки, устанавливается ставка НДС 10 процентов  вместо 20 процентов.</t>
  </si>
  <si>
    <t>Закон Республики Беларусь № 141-З "Об изменении законов по вопросам налогообложения"                                                                  п. 10 ст.184 Налогового кодекса Республики Беларусь</t>
  </si>
  <si>
    <t>В целях дополнительных поступлений налога на прибыль в бюджет</t>
  </si>
  <si>
    <t>Местным Советам депутатов предоставлены полномочия  на принятие решений об увеличении (не более чем на 2 процентных пункта) ставки налога на прибыль для отдельных категорий плательщиков, полностью уплачивающих налог на прибыль в соответствующие местные бюджеты</t>
  </si>
  <si>
    <t>Объектом налогообложения налогом на прибыль признается валовая прибыль, которая определяется белорусскими организациями (за исключением банков) как сумма прибыли от реализации товаров (работ, услуг), имущественных прав и внереализационных доходов, уменьшенных на сумму внереализационных расходов</t>
  </si>
  <si>
    <t>Закон Республики Беларусь  № 141-З "Об изменении законов по вопросам налогообложения" п.2 ст.183 Налогового кодекса Республики Беларусь</t>
  </si>
  <si>
    <t xml:space="preserve">В целях расширение перечня огранизаций, для которых установлен запрет на перенос убытков </t>
  </si>
  <si>
    <t>Установлен запрет на перенос убытка для организаций, имеющих право на применение льготы по налогу на прибыль как резидент СЭЗ</t>
  </si>
  <si>
    <t>Организации-резиденты СЭЗ</t>
  </si>
  <si>
    <t>Закон Республики Беларусь № 141-З "Об изменении законов по вопросам налогообложения" пп.1.2 п.1 ст.179 Налогового кодекса Республики Беларусь</t>
  </si>
  <si>
    <t>В целях сближения налогового учета с бухгалтерским</t>
  </si>
  <si>
    <t>Установлен порядок "осовременивания" расходов по  ценным бумагам (за исключением акций), номинированным в иностранной валюте</t>
  </si>
  <si>
    <t>Закон  Республики Беларусь № 141-З "Об изменении законов по вопросам налогообложения" пп.2.2 п.2 ст.170 Налогового кодекса Республики Беларусь</t>
  </si>
  <si>
    <t>Увеличение размеров инвестиционного вычета</t>
  </si>
  <si>
    <t xml:space="preserve">Увеличены размеры инвестиционного вычета:
с 15% до 20%  - по зданиям, сооружениям и передаточным устройствам  и стоимости вложений в их реконструкцию;
с 30% до 40%  - по машинам и оборудованию,  транспортным средствам  и стоимости вложений в их реконструкцию </t>
  </si>
  <si>
    <t>Закон Республики Беларусь  № 141-З "Об изменении законов по вопросам налогообложения" пп.2.10 п.2 ст.170, пп.2.11 п.2 ст.171 Налогового кодекса Республики Беларусь</t>
  </si>
  <si>
    <t>Дополнен перечень прочих нормируемых затрат</t>
  </si>
  <si>
    <t>Расходы на рекламу, за исключением указанных в пп.2.10 п.2 ст.170 НК, отнесены к прочим нормируемым затратам (совокупный  размер прочих нормируемых затрат не может превышать 1 процента выручки от реализации товаров (работ, услуг), имущественных прав и сумм доходов от сдачи имущества в аренду, возмездное, безвозмездное пользование</t>
  </si>
  <si>
    <t>Закон Республики Беларусь № 141-З "Об изменении законов по вопросам налогообложения"  из п.1 ст.171 Налогового кодекса Республики Беларусь исключен пп.1.2-1</t>
  </si>
  <si>
    <t>Упрощение налогового учета ТЭР и его сближение с бухгалтерским учетом</t>
  </si>
  <si>
    <t>Исключение нормирования в налоговом учете топливно-энергетических ресурсов, израсходованных на основные производственные (вспомогательные производственно-эксплуатационные) нужды</t>
  </si>
  <si>
    <t>Закон Республики Беларусь № 141-З "Об изменении законов по вопросам налогообложения"  п.14 ст.167, п.2 ст.169 Налогового кодекса Республики Беларусь</t>
  </si>
  <si>
    <t>Закрепление возможности организацией, имеющей филиалы, самостоятельно исполняющие налоговые обязательства по налогу на прибыль, распределять в налоговом учете курсовые разницы  и проценты по кредитам между организацией и филиалами</t>
  </si>
  <si>
    <t xml:space="preserve">Организация вправе распределять возникшие  у нее курсовые разницы и проценты по кредитам между филиалами, исполняющими налоговые обязательства организации, по принятому критерию </t>
  </si>
  <si>
    <t>Закон Республики Беларусь №  141-З "Об изменении законов по вопросам налогообложения"                                 пп.4.25 п.4 ст.174 Налогового кодекса Республики Беларусь</t>
  </si>
  <si>
    <t>Расширение перечня внереализационных доходов, не учитываемых при налогообложении</t>
  </si>
  <si>
    <t xml:space="preserve">Не включаются во внереализационные доходы вклады в имущество хозяйственного общества, не приводящие к увеличению уставного фонда хозяйственного общества и изменению размера долей (номинальной стоимости акций), принадлежащих его участникам, производимые участником хозяйственного общества </t>
  </si>
  <si>
    <t>Организации-хозяйственные общества</t>
  </si>
  <si>
    <t xml:space="preserve">Налогоплательщики, плательщики сборов, страховых взносов, налоговые агенты / иные лица </t>
  </si>
  <si>
    <t xml:space="preserve"> 01.01.2022</t>
  </si>
  <si>
    <t>20.04.2021</t>
  </si>
  <si>
    <t xml:space="preserve">Федеральный закон от 20.04.2021 № 100-ФЗ "О внесении изменений в части первую и вторую Налогового кодекса Российской Федерации".
Статья 221.1 НК РФ
</t>
  </si>
  <si>
    <t xml:space="preserve"> упрощение порядка получения налогоплательщиками имущественного налогового вычета
</t>
  </si>
  <si>
    <t xml:space="preserve">Неиспользованный остаток имущественного налогового вычета по расходам на приобретение жилья и (или) уплату процентов можно будет получить в упрощённом порядке.
По итогам года в отношении всех лиц, у которых имеется неиспользованный остаток имущественного налогового вычета, налоговый орган автоматически проведет проверку всех условий и при наличии возможности получения вычета сформирует в ЛК ФЛ предзаполненное заявление для подписания.
Новый порядок применяется с 2022 года и распространяться на вычеты, право на получение которых возникло с 2020 года, полученные частично в 2021 году. </t>
  </si>
  <si>
    <t>физические лица</t>
  </si>
  <si>
    <t>-</t>
  </si>
  <si>
    <t xml:space="preserve"> Изменения применяются к правоотношениям по предоставлению имущественного вычета по НДФЛ в отношении объекта долевого строительства или доли (долей) в нем, переданных застройщиком и принятых участником долевого строительства с 01.01.2022</t>
  </si>
  <si>
    <t>Федеральный закон от 20.04.2021 № 100-ФЗ "О внесении изменений в части первую и вторую Налогового кодекса Российской Федерации".
Подпункт 2.1 пункта 3 статьи 220 НК РФ</t>
  </si>
  <si>
    <t>уточнение условий для получения имущественного налогового вычета</t>
  </si>
  <si>
    <t xml:space="preserve">При приобретении прав на квартиру, комнату или долю (доли) в них в строящемся доме право на имущественный налоговый вычет возникает с даты передачи объекта долевого строительства застройщиком и принятия его участником долевого строительства по подписанному ими передаточному акту или иному документу о передаче объекта долевого строительства. Но обратиться за получением такого вычета можно только после государственной регистрации права собственности на квартиру, комнату или долю (доли) в них. 
 </t>
  </si>
  <si>
    <t>Федеральный закон от 20.04.2021 № 100-ФЗ "О внесении изменений в части первую и вторую Налогового кодекса Российской Федерации".
Пункт 2 статьи 219 НК РФ, пункт 8 статьи 220 НК РФ</t>
  </si>
  <si>
    <t>упрощение порядка получения налогоплательщиками налоговых вычетов</t>
  </si>
  <si>
    <t xml:space="preserve">Изменен порядок получения социальных и имущественных вычетов у работодателя.
Налоговый орган лишь проинформирует налогоплательщика о результатах рассмотрения его заявления о подтверждении права на вычет через ЛК ФЛ или заказным письмом по почте (при отсутствии ЛК ФЛ). Само подтверждение права на получение вычета налоговый орган представляет напрямую налоговому агенту, а не налогоплательщику. 
</t>
  </si>
  <si>
    <t>01.08.2021  (применяется к доходам, полученным налогоплательщиками начиная с 01.01.2022)</t>
  </si>
  <si>
    <t>05.04.2021</t>
  </si>
  <si>
    <t xml:space="preserve">Федеральный закон от 05.04.2021 № 88-ФЗ "О внесении изменений в статью 219 части второй Налогового кодекса Российской Федерации в части предоставления социального налогового вычета в сумме, уплаченной налогоплательщиком за оказанные ему физкультурно-оздоровительные услуги".
Подпункт 7 пункта 1 статьи 219 НК РФ
</t>
  </si>
  <si>
    <t xml:space="preserve">сохранение и укрепление здоровья граждан
</t>
  </si>
  <si>
    <t xml:space="preserve">Состав социальных налоговых вычетов дополнен вычетом в сумме расходов налогоплательщика на физкультурно-оздоровительные услуги, оказанные ему физкультурно-спортивными организациями (индивидуальными предпринимателями). 
Размер вычета не должен превышать 120 тыс. рублей за год в совокупности с другими социально-значимыми расходами. 
Гражданин также может учесть расходы на физкультурно-оздоровительные услуги, оказанные его несовершеннолетним детям (в том числе усыновленным) и подопечным. 
</t>
  </si>
  <si>
    <t>17.02.2021</t>
  </si>
  <si>
    <t>Федеральный закон от 17.02.2021 № 8-ФЗ "О внесении изменений в главы 23 и 25 части второй Налогового кодекса Российской Федерации".
Пункт 9 статьи 217 НК РФ</t>
  </si>
  <si>
    <t>освобождение от обложения НДФЛ</t>
  </si>
  <si>
    <t xml:space="preserve">Освобождение от НДФЛ полной или частичной компенсации (оплаты) стоимости санаторно-курортных и оздоровительных путевок независимо от того, учтена она в расходах при расчете налога на прибыль или нет.
Изменен возрастной ценз для детей работников, чья стоимость путевок может быть освобождена: будут учитываться дети, не достигшие возраста 18 лет, а также дети в возрасте до 24 лет, обучающиеся по очной форме обучения в образовательных организациях. 
                                                                                </t>
  </si>
  <si>
    <t>02.07.2021</t>
  </si>
  <si>
    <t>Федеральный закон № 305-ФЗ "О внесении изменений в части первую и вторую Налогового кодекса Российской Федерации и отдельные законодательные акты Российской Федерации".
Статья 427 НК РФ</t>
  </si>
  <si>
    <t>Предоставление поддержки субъектам МСП, осуществляющим деятельность в сфере общественного питания</t>
  </si>
  <si>
    <t>Введена новая категория плательщиков страховых взносов, применяющих пониженные тарифы</t>
  </si>
  <si>
    <t>Плательщики страховых взносов</t>
  </si>
  <si>
    <t xml:space="preserve">Выплаты и иные вознаграждения в пользу физических лиц </t>
  </si>
  <si>
    <t>15% с выплат выше МРОТ + 10% на ОПС с базы превышающей предел</t>
  </si>
  <si>
    <t>29.11.2021</t>
  </si>
  <si>
    <t xml:space="preserve">Федеральный закон от 29.11.2021 N 382-ФЗ "О внесении изменений в часть вторую Налогового кодекса Российской Федерации"
</t>
  </si>
  <si>
    <t>Совершенствование бездекларационного порядка исчисления транспортного и земельного налогов организаций</t>
  </si>
  <si>
    <t xml:space="preserve">С десяти до двадцати дней продлен срок для реализации налогоплательщиком-организацией права представлять в налоговый орган пояснения и (или) документы, подтверждающие правильность исчисления, полноту и своевременность уплаты транспортного и земельного налогов, обоснованность применения пониженных налоговых ставок и налоговых льгот. </t>
  </si>
  <si>
    <t xml:space="preserve">Определен срок для направления налогоплательщикам-организациям сообщений об исчисленных налоговыми органами суммах транспортного и земельного налогов (далее – сообщение об исчисленной сумме налога) – не позднее одного месяца со дня истечения установленного срока уплаты авансового платежа по таким налогам по истечении каждого отчетного периода, подлежащего уплате организацией (находящейся в процессе ликвидации), которой ранее направлено сообщение об исчисленной сумме налога в соответствии с пп. 3 п. 4 ст. 363 НК РФ. </t>
  </si>
  <si>
    <t>Федеральный закон от 02.07.2021 N 305-ФЗ "О внесении изменений в части первую и вторую Налогового кодекса Российской Федерации и отдельные законодательные акты Российской Федерации"</t>
  </si>
  <si>
    <t xml:space="preserve">Прекращение исчисления налога на имущество организаций в отношении объекта налогообложения, прекратившего свое существование в связи с его гибелью или уничтожением. </t>
  </si>
  <si>
    <t>В отношении объекта налогообложения, прекратившего свое существование в связи с его гибелью или уничтожением, исчисление налога на имущество организаций прекращается с 1-го числа месяца гибели или уничтожения такого объекта на основании заявления, представленного налогоплательщиком в налоговый орган по своему выбору. С заявлением налогоплательщик вправе представить документы, подтверждающие факт гибели или уничтожения объекта.</t>
  </si>
  <si>
    <t xml:space="preserve">Единые сроки уплаты. Ранее сроки уплаты налога устанавливались законами субъектов Российской Федерации.  </t>
  </si>
  <si>
    <t xml:space="preserve">Налог на имущество организаций подлежит уплате в срок не позднее 1 марта года, следующего за истекшим налоговым периодом. Авансовые платежи по налогу – в срок не позднее последнего числа месяца, следующего за истекшим отчетным периодом. </t>
  </si>
  <si>
    <t>Федеральным законом от 29.11.2021 № 382-ФЗ"О внесении изменений в часть вторую Налогового кодекса Российской Федерации" статьи 337, 338, 339, 342  Налогового кодекса Российской Федерации</t>
  </si>
  <si>
    <t xml:space="preserve">В целях дополнительных доходов в бюджетную систему Российской Федерации
</t>
  </si>
  <si>
    <t xml:space="preserve">Изменен подход к налогообложению налогом на добычу полезных ископаемых добычи (НДПИ) товарных руд черных металлов, в частности, железных руд, многокомпонентных комплексных руд с содержанием меди, никеля, металлов платиновой группы, добываемых на территории Красноярского края, коксующегося угля, а также калийных солей, апатит-нефелиновых, апатит-штаффелитовых, апатитовых и фосфоритовых руд.
</t>
  </si>
  <si>
    <t>Налогоплательщики</t>
  </si>
  <si>
    <t>Количество добытого полезного ископаемого</t>
  </si>
  <si>
    <t>Специфические ставки с учетом коэффициентов</t>
  </si>
  <si>
    <t>Федеральный закон от 29.11.2021 N 382-ФЗ "О внесении изменений в часть вторую Налогового кодекса Российской Федерации"; статьи 181, 182, 187, 193, 200, 201 НК РФ</t>
  </si>
  <si>
    <t>Введение акциза на жидкую сталь, использованную для производства продукции металлургического производства, ставка которого будет зависеть от экспортных цен на такую продукцию и корректироваться на коэффициент, характеризующий рентную долю, равный 2,7%</t>
  </si>
  <si>
    <t>Введение стали жидкой в состав подакцизных товаров</t>
  </si>
  <si>
    <t>Организация, совершающая операцию по использованию стали жидкой для получения продуктов (полупродуктов) металлургического производства</t>
  </si>
  <si>
    <t>Количество стали жидкой, использованной для получения продуктов (полупродуктов) металлургического производства</t>
  </si>
  <si>
    <t>ставки рассчитываются по формулам</t>
  </si>
  <si>
    <t>15.10.2020</t>
  </si>
  <si>
    <t xml:space="preserve">Федеральный закон от 15.10.2020 N 321-ФЗ "О внесении изменений в часть вторую Налогового кодекса Российской Федерации в части введения обратного акциза на этан, сжиженные углеводородные газы и инвестиционного коэффициента, применяемого при определении размера обратного акциза на нефтяное сырье"; статьи 181, 182, 187, 193, 200, 201 НК РФ
</t>
  </si>
  <si>
    <t>Развитие нефтегазохимического комплекса Российской Федерации путем создания стимулирующих налоговых условий для СУГ в целях производства товаров нефтегазохимии, а также для выделения и переработки этана в нефтегазохимическую продукцию</t>
  </si>
  <si>
    <t>Введение СУГ, этана в состав подакцизных товаров</t>
  </si>
  <si>
    <t>Организация, имеющая свидетельство о регистрации лица, совершающего операции по переработке СУГ; организация, имеющая свидетельство о регистрации лица, совершающего операции по переработке этана</t>
  </si>
  <si>
    <t>Количество сжиженных углеводородных газов (СУГ), этана, направленных на переработку в товары, являющиеся продукцией нефтехимии</t>
  </si>
  <si>
    <t>4500 руб. за 1 тонну СУГ; 9000 руб. за 1 тонну этана</t>
  </si>
  <si>
    <t xml:space="preserve">Федеральный закон 
от 25.02.2022 
№ 17-ФЗ"О проведении эксперимента по установлению специального налогового режима "Автоматизированная упрощенная система налогообложения" </t>
  </si>
  <si>
    <t xml:space="preserve">Улучшение условий ведения предпринимательской деятельности, включая упрощение налоговой отчетности для предпринимателей, применяющих контрольно-кассовую технику. </t>
  </si>
  <si>
    <t>Налогоплательщики освобождены от представления ряда форм обязательной отчётности, включая налоговую отчетность и отчетность, предоставляемую во внебюджетные фонды, а также от ведения Книги учета доходов и расходов организаций и индивидуальных предпринимателей, применяющих УСН.
Отменяется обязанность уплачивать страховые взносы.
Налог будет исчисляться налоговым органом самостоятельно на основании данных контрольно-кассовой техники, банков и сведений, внесенных налогоплательщиками в своих Личных кабинетах.</t>
  </si>
  <si>
    <t xml:space="preserve"> Организации и ИП, перешедшие на Автоматизированный УСН и применяющие его в порядке, установленном Федеральным законом от 25.02.2022 №17-ФЗ "О проведении эксперимента по установлению специального налогового режима "Автоматизированная упрощенная система налогообложения" </t>
  </si>
  <si>
    <t>1.) В случае, если объектом налогообложения являются доходы, налоговой базой признается денежное выражение доходов налогоплательщика.
2.) В случае, если объектом налогообложения являются доходы, уменьшенные на величину расходов, налоговой базой признается денежное выражение доходов налогоплательщика, уменьшенных на величину его расходов.</t>
  </si>
  <si>
    <t xml:space="preserve">1.  8%, если объектом налогообложения являются доходы;
2. 20%, если объектом налогобложения являются доходы, уменьшенные на величину расходов.
</t>
  </si>
  <si>
    <t>другие налоги: Автоматизированная упрощенная система налогообложения (далее - Автоматизированная УСН)</t>
  </si>
  <si>
    <t xml:space="preserve">Федеральным законом от 11.06.2021 № 199-ФЗ
"О внесении изменений в части первую и вторую Налогового кодекса Российской Федерации и статьи 1 и 2 Федерального закона "О проведении эксперимента по установлению специального налогового режима "Налог на профессиональный доход" в связи с принятием Федерального закона "О федеральной территории "Сириус"
 внесены изменения в статьи 366, 369, 369.1 главы 29 НК РФ
</t>
  </si>
  <si>
    <t>Установление особенностей налогообложения налогом на игорный бизнес в федеральной территории "Сириус"</t>
  </si>
  <si>
    <t>Определение налоговых ставок по налогу на игорный бизнес на федеральной территории "Сириус"</t>
  </si>
  <si>
    <t xml:space="preserve">Организации, осуществляющие предпринимательскую деятельность в сфере игорного бизнеса.
</t>
  </si>
  <si>
    <t xml:space="preserve">Налоговая база определяется отдельно как общее количество соответствующих объектов налогообложения.
</t>
  </si>
  <si>
    <t xml:space="preserve">Налоговые ставки устанавливаются законами субъектов Российской Федерации.
В федеральной территории "Сириус", а также в случае, если налоговые ставки не определены законами субъектов Российской Федерации, налогообложение производится по налоговым ставкам,  установленным пунктом 2 статьи 369 НК РФ.
</t>
  </si>
  <si>
    <t>другие налоги: Налог на игорный бизнес</t>
  </si>
  <si>
    <t xml:space="preserve">Федеральным законом от 11.06.2021 № 199-ФЗ
"О внесении изменений в части первую и вторую Налогового кодекса Российской Федерации и статьи 1 и 2 Федерального закона "О проведении эксперимента по установлению специального налогового режима "Налог на профессиональный доход" в связи с принятием Федерального закона "О федеральной территории "Сириус"
 внесены изменения в статью 1 и в статью 2 Федерального закона от 27 ноября 2018 года № 422-ФЗ.
</t>
  </si>
  <si>
    <t xml:space="preserve">Распространение эксперимента по установлению специального налогового режима НПД на федеральной территории "Сириус".
</t>
  </si>
  <si>
    <t xml:space="preserve">Предоставление возможности применения ПСН в федеральной территории "Сириус".
</t>
  </si>
  <si>
    <t xml:space="preserve">Налогоплательщиками налога на профессиональный доход признаются физические лица, в том числе индивидуальные предприниматели, перешедшие на специальный налоговый режим в порядке, установленном  Федеральным законом № 422-ФЗ от 27.11.2018
</t>
  </si>
  <si>
    <t xml:space="preserve">Налоговой базой признается денежное выражение дохода, полученного от реализации товаров (работ, услуг, имущественных прав), являющегося объектом налогообложения. Налоговая база определяется отдельно по видам доходов, в отношении которых установлены различные налоговые ставки.
</t>
  </si>
  <si>
    <t xml:space="preserve">Налоговые ставки установлены в следующих размерах:
4 процента в отношении доходов, полученных налогоплательщиками от реализации товаров (работ, услуг, имущественных прав) физическим лицам;
6 процентов в отношении доходов, полученных налогоплательщиками от реализации товаров (работ, услуг, имущественных прав) индивидуальным предпринимателям для использования при ведении предпринимательской деятельности и юридическим лицам.
</t>
  </si>
  <si>
    <t>другие налоги: Налог на профессиональный доход
 (далее - НПД)</t>
  </si>
  <si>
    <t xml:space="preserve">Федеральным законом от 11.06.2021 № 199-ФЗ "О внесении изменений в части первую и вторую Налогового кодекса Российской Федерации и статьи 1 и 2 Федерального закона "О проведении эксперимента по установлению специального налогового режима "Налог на профессиональный доход" в связи с принятием Федерального закона "О федеральной территории "Сириус" внесены изменения в главу 26.5 НК РФ.
</t>
  </si>
  <si>
    <t>Реализация возможности применения ПСН на федеральной территории "Сириус" с последующей уплатой налога по ПСН в бюджет данной федеральной территории.</t>
  </si>
  <si>
    <t xml:space="preserve">Индивидуальные предприниматели,  перешедшие на ПСН в порядке, установленном главой 26.5 НК РФ.
</t>
  </si>
  <si>
    <t xml:space="preserve">Налоговая база определяется как денежное выражение потенциально возможного к получению индивидуальным предпринимателем годового дохода по виду предпринимательской деятельности, в отношении которого применяется ПСН, устанавливаемого на календарный год законом субъекта Российской Федерации.
</t>
  </si>
  <si>
    <t>6 % (Законами субъектов РФ могут быть установлены налоговые ставки в размере 0 процентов для налогоплательщиков - индивидуальных предпринимателей, впервые зарегистрированных после вступления в силу указанных законов и осуществляющих предпринимательскую деятельность в производственной, социальной и (или) научной сферах, а также в сфере бытовых услуг населению).</t>
  </si>
  <si>
    <t>другие налоги: Патентная система налогообложения
 (далее - ПСН)</t>
  </si>
  <si>
    <t xml:space="preserve">Федеральным законом от 29.11.2021 № 382-ФЗ "О внесении изменений в часть вторую Налогового кодекса Российской Федерации" внесены изменения в подпункт 2 пункта 6 статьи 346.2 НК РФ.
</t>
  </si>
  <si>
    <t>Расширение перечня налогоплательщиков, имеющих право на применение ЕСХН</t>
  </si>
  <si>
    <t xml:space="preserve">организации и ИП, производящие российское шампанское, вправе перейти на уплату ЕСХН
</t>
  </si>
  <si>
    <t xml:space="preserve">Организации и индивидуальные предприниматели, являющиеся сельскохозяйственными товаропроизводителями и перешедшие на уплату единого сельскохозяйственного налога в порядке, установленном главой 26.1 НК РФ.
</t>
  </si>
  <si>
    <t xml:space="preserve">Налоговой базой признается денежное выражение доходов, уменьшенных на величину расходов.
</t>
  </si>
  <si>
    <t>6 % (Законами субъектов РФ могут быть установлены дифференцированные налоговые ставки в пределах от 0 до 6 процентов для всех или отдельных категорий налогоплательщиков).</t>
  </si>
  <si>
    <t>другие налоги: Система налогообложения для сельскохозяйственных товаропроизводителей (единый сельскохозяйственный налог) (далее - ЕСХН)</t>
  </si>
  <si>
    <t>Расширение перечня налогоплательщиков, имеющих право на применение УСН</t>
  </si>
  <si>
    <t xml:space="preserve">Организации и ИП, производящие российское шампанское, вправе перейти на уплату УСН 
</t>
  </si>
  <si>
    <t xml:space="preserve">Организации и индивидуальные предприниматели, перешедшие на УСН и применяющие ее в порядке, установленном главой 26.2 НК РФ.
</t>
  </si>
  <si>
    <t xml:space="preserve">1. Объектом налогообложения являются доходы организации или индивидуального предпринимателя, налоговой базой признается денежное выражение доходов организации или индивидуального предпринимателя.
2. Объектом налогообложения являются доходы организации или индивидуального предпринимателя, уменьшенные на величину расходов, налоговой базой признается денежное выражение доходов, уменьшенных на величину расходов.
</t>
  </si>
  <si>
    <t xml:space="preserve">1. Объектом налогообложения являются доходы: 
- 6% (Законами субъектов Российской Федерации устанавливаются налоговые ставки в пределах от 1 до 6 процентов в зависимости от категорий налогоплательщиков); 
 - 8% в случае если доходы превысили 150 млн руб., но не превысили 200 млн. рублей и (или) средняя численность работников превысили 100 человек, но не превысила 130 человек.
2. Объектом налогобложения являются доходы, уменьшенные на величину расходов: 
- 15% (Законами субъектов Российской Федерации могут быть установлены налоговые ставки в пределах от 5 до 15 процентов в зависимости от категорий налогоплательщиков); 
- 20% в случае если доходы превысили 150 млн руб., но не превысили 200 млн. рублей и (или) средняя численность работников превысили 100 человек, но не превысила 130 человек.
3) Законами субъектов Российской Федерации может быть установлена налоговая ставка в размере 0 процентов, для налогоплательщиков - индивидуальных предпринимателей, выбравших объект налогообложения в виде доходов или в виде доходов, уменьшенных на величину расходов, впервые зарегистрированных после вступления в силу указанных законов и осуществляющих предпринимательскую деятельность в производственной, социальной и (или) научной сферах, а также в сфере бытовых услуг населению и услуг по предоставлению мест для временного проживания.
Указанные налогоплательщики вправе применять налоговую ставку в размере 0 процентов со дня их государственной регистрации в качестве индивидуальных предпринимателей непрерывно в течение двух налоговых периодов.
</t>
  </si>
  <si>
    <t>другие налоги: Упрощенная система налогообложения (далее - УСН)</t>
  </si>
  <si>
    <t xml:space="preserve">Федеральный закон от 29.11.2021 № 381-ФЗ
"О внесении изменений в часть вторую Налогового кодекса Российской Федерации"
</t>
  </si>
  <si>
    <t>Освобождение от налогообложения НДС при выполнении определенных условий (перечисленных в предыдущей графе таблицы)</t>
  </si>
  <si>
    <t xml:space="preserve">
Уточняются особенности уплаты НДС при выпуске товаров в соответствии с таможенной процедурой выпуска для внутреннего потребления при завершении действия таможенной процедуры свободной таможенной зоны на территории ОЭЗ в Калининградской области: отменяется обязанность по уплате НДС в случае, если за налоговый период, предшествующий дате выпуска товаров в соответствии с указанной процедурой, налогоплательщики осуществляли операции по передаче товаров, предусмотренных подпунктом 12 пункта 3 статьи 149 НК РФ (т.е. в рамках благотворительной деятельности в соответствии с Федеральным законом от 11.08.1995 № 135-ФЗ "О благотворительной деятельности и добровольчестве (волонтерстве)").
</t>
  </si>
  <si>
    <t>Налогоплательщики - резиденты ОЭЗ Калининградской области</t>
  </si>
  <si>
    <t>Таможенная стоимость ввозимых товаров</t>
  </si>
  <si>
    <t xml:space="preserve"> НДС не облагается</t>
  </si>
  <si>
    <t>01.01.2024</t>
  </si>
  <si>
    <t>29.11.2023</t>
  </si>
  <si>
    <t>Федеральный закон от 29.11.2021 № 382-ФЗ "О внесении изменений в часть вторую Налогового кодекса Российской Федерации"</t>
  </si>
  <si>
    <t>Установить возможность не восстанавливать ранее принятые к вычету суммы НДС при передаче  на безвозмездной основе в государственную казну РФ объектов недвижимого имущества</t>
  </si>
  <si>
    <t>При передаче на безвозмездной основе в государственную казну Российской Федерации объектов недвижимого имущества суммы НДС, ранее принятые к вычету, восстановлению не подлежат.</t>
  </si>
  <si>
    <t>Налогоплательщики НДС (организации и индивидуальные предприниматели)</t>
  </si>
  <si>
    <t>Стоимость реализованных товаров</t>
  </si>
  <si>
    <t>29.11.2022</t>
  </si>
  <si>
    <t>Установить возможность подтверждения права на освобождение от НДС в отношении медицинских изделий при предоставлении в налоговый орган регистрационного удостоверения на это медицинское изделие, выданного как в соответствии с правом Евразийского экономического союза, так и в соответствии с законодательством Российской Федерации.</t>
  </si>
  <si>
    <t>В целях применения освобождения по НДС при реализации медицинских изделий с 01.01.2022 отменяется ограничение по сроку представления регистрационного удостоверения на медицинское изделие, выданного в соответствии с законодательством Российской Федерации.</t>
  </si>
  <si>
    <t>Установить возможность подтверждения права на применение пониженной ставки по НДС в отношении медицинских изделий при предоставлении в налоговый орган регистрационного удостоверения на это медицинское изделие, выданного как в соответствии с правом Евразийского экономического союза, так и в соответствии с законодательством Российской Федерации.</t>
  </si>
  <si>
    <t xml:space="preserve">В целях применения  пониженной ставки НДС при реализации медицинских изделий с 01.01.2022 отменяется ограничение по сроку представления регистрационного удостоверения на медицинское изделие, выданного в соответствии с законодательством Российской Федерации. </t>
  </si>
  <si>
    <r>
      <t xml:space="preserve">10% </t>
    </r>
    <r>
      <rPr>
        <sz val="10"/>
        <rFont val="Times New Roman"/>
        <family val="1"/>
        <charset val="204"/>
      </rPr>
      <t xml:space="preserve">
</t>
    </r>
  </si>
  <si>
    <t xml:space="preserve">Федеральный закон от 02.07.2021 № 308-ФЗ «О внесении изменений
в статьи 149 и 164 части второй Налогового кодекса
Российской Федерации»
</t>
  </si>
  <si>
    <t>Применить одинаковый подход к налогообложению как морской, так и пресноводной форели, применив к ним налоговую ставку в размере 10% НДС.</t>
  </si>
  <si>
    <t>С 01.01.2022 ставка НДС в отношении операций по реализации пресноводной форели снижена с 20% до 10 %.</t>
  </si>
  <si>
    <t xml:space="preserve">Федеральный закон от 02.07.2021 № 308-ФЗ  «О внесении изменений
в статьи 149 и 164 части второй Налогового кодекса
Российской Федерации»
</t>
  </si>
  <si>
    <t xml:space="preserve"> Включить в перечень племенной продукции, реализация которой не подлежит налогообложению НДС племенную рыбу, а также эмбрионы и молодь, полученные от племенных рыб.</t>
  </si>
  <si>
    <t xml:space="preserve">Освобождены от налогообложения НДС операции по реализации племенных рыб, а также эмбрионов и молоди, полученных от племенных рыб. </t>
  </si>
  <si>
    <t xml:space="preserve">Федеральный закон от 02.07.2021 № 305-ФЗ  «О внесении изменений
в части первую и вторую Налогового кодекса
Российской Федерации и отдельные законодательные акты
Российской Федерации»
</t>
  </si>
  <si>
    <t>Освобождение от налогообложения НДС услуг общественного питания</t>
  </si>
  <si>
    <t>При выполнении ряда условий, установленных подпунктом 38 пункта 3 статьи 149 НК РФ, освобождаются от налогообложения НДС услуги общественного питания через объекты общественного питания, а также услуги общественного питания вне объектов общественного питания по месту, выбранному заказчиком (выездное обслуживание).</t>
  </si>
  <si>
    <t>Стоимость реализованных услуг, операции по реализации которых освобождаются от НДС в соответствии с подпунктом 38 пункта 3 статьи 149 НК РФ</t>
  </si>
  <si>
    <t>30.04.2021</t>
  </si>
  <si>
    <t>Федеральный закон от 30.04.2021 № 103-ФЗ  «О внесении изменений в статьи 154 и 164 части второй Налогового кодекса Российской Федерации»; статьи 154 и 164 НК РФ</t>
  </si>
  <si>
    <t>Распространение особого порядка определения налоговой базы по НДС на операции по реализации отдельных видов электронной, бытовой техники, приобретенных для перепродажи у физических лиц (не являющихся налогоплательщиками НДС) по перечню, утверждаемому Правительством Российской Федерации.</t>
  </si>
  <si>
    <t xml:space="preserve">При реализации отдельных видов электронной и бытовой техники, приобретенных для перепродажи у физических лиц (не являющихся налогоплательщиками НДС), налоговая база по НДС определяется как разница между ценой реализации и ценой приобретения указанных товаров. </t>
  </si>
  <si>
    <t>Разница между ценой реализации и ценой приобретения товаров</t>
  </si>
  <si>
    <t>20/120</t>
  </si>
  <si>
    <t>Федеральный закон от 30.04.2021 N 104-ФЗ "О внесении изменений в статью 265 части второй Налогового кодекса Российской Федерации" абз. второй п. 19.6 ст. 265</t>
  </si>
  <si>
    <t>Уточнена формулировка в отношении  имеющих право на включение во внереализационные расходы некоммерческих организаций.</t>
  </si>
  <si>
    <t>При определении налоговой базы в состав внереализационных расходов включаются  расходы в виде стоимости имущества (включая денежные средства), безвозмездно переданного некоммерческим организациям, включенным в реестр социально ориентированных некоммерческих организаций. Порядок ведения реестра социально ориентированных некоммерческих организаций, федеральный орган исполнительной власти, уполномоченный на ведение указанного реестра, критерии включения некоммерческих организаций в указанный реестр устанавливаются Правительством Российской Федерации</t>
  </si>
  <si>
    <t>Российские организации, иностранные организации, осуществляющие деятельноссть приводящую к образованию постоянного представительства</t>
  </si>
  <si>
    <t>Объектом налогообложения по налогу на прибыль организаций признается прибыль, полученная налогоплательщиком. Прибылью для российских организаций признаются полученные доходы, уменьшенные на величину произведенных расходов, которые определяются в соответствии с главой 25 НК РФ</t>
  </si>
  <si>
    <t>Налог на прибыль</t>
  </si>
  <si>
    <t xml:space="preserve">Федеральный закон от 29.11.2021 N 382-ФЗ "О внесении изменений в часть вторую Налогового кодекса Российской Федерации"  абз. пятый пп. 1 п. 4 ст. 284
</t>
  </si>
  <si>
    <t xml:space="preserve">Исключено условие о о том что облигации должны быть  эмитированным в период с 1 января 2017 года по 31 декабря 2021 года включительно.
</t>
  </si>
  <si>
    <t xml:space="preserve"> Ставка 15% применяется к доходу в виде процентов по
облигациям российских организаций (за исключением облигаций иностранных организаций, признаваемых налоговыми резидентами Российской Федерации), которые на соответствующие даты признания процентного дохода по ним признаются обращающимися на организованном рынке ценных бумаг, номинированным в рублях и эмитированным эмитированным начиная с 1 января 2017 года.
</t>
  </si>
  <si>
    <t>Российские организации, иностранные организации осуществляющие деятельноссть приводящую к образованию постоянного представительства</t>
  </si>
  <si>
    <t>Федеральный закон от 29.11.2021 N 382-ФЗ "О внесении изменений в часть вторую Налогового кодекса Российской Федерации" пп. 19,8 п. 1 ст. 265</t>
  </si>
  <si>
    <t>Расширен перечень внереализационных расходов, учитываемых при определении налоговой базы</t>
  </si>
  <si>
    <t xml:space="preserve"> При определении налоговой базы в состав внереализационных расходов включаются перечисленные бюджетными учреждениями в федеральный бюджет денежные средства, полученные от предоставления права использования исключительных прав на изобретения и (или) секреты производства (ноу-хау) в отношении вакцины для профилактики новой коронавирусной инфекции</t>
  </si>
  <si>
    <t>Федеральный закон от 29.11.2021 N 382-ФЗ "О внесении изменений в часть вторую Налогового кодекса Российской Федерации" пп. 10 п. 1 ст. 264</t>
  </si>
  <si>
    <t xml:space="preserve">Уточнен порядок учета лизинговых платежей в составе прочих расходов, если в их состав включили выкупную стоимость, для учета в расходах она  вычетается.
</t>
  </si>
  <si>
    <t>При определении налоговой базы арендные (лизинговые) платежи за арендуемое (принятое в лизинг) имущество (в том числе земельные участки). В случае, если в состав лизинговых платежей включена выкупная стоимость предмета лизинга, подлежащего по окончании срока действия договора лизинга передаче лизингополучателю в собственность на основании договора купли-продажи, лизинговые платежи учитываются в составе расходов за минусом этой выкупной стоимости;</t>
  </si>
  <si>
    <t>Федеральный закон от 29.11.2021 N 382-ФЗ "О внесении изменений в часть вторую Налогового кодекса Российской Федерации" п. 62  ст. 251</t>
  </si>
  <si>
    <t xml:space="preserve">Расширяется перечень доходов, не учитываемых при определении налоговой базы
</t>
  </si>
  <si>
    <t xml:space="preserve"> При определении налоговой базы не учитываются доходы указанные в п. 6.3 ст. 217 НК РФ: доходы, полученные налогоплательщиком в виде грантов, премий, призов и (или) подарков в денежной и (или) натуральной формах по результатам участия в соревнованиях, конкурсах, иных мероприятиях, предоставленных, в том числе врученных в порядке исполнения договоров поручения, договоров комиссии или агентских договоров, организаторами таких соревнований, конкурсов, иных мероприятий
</t>
  </si>
  <si>
    <t>Федеральный закон от 29.11.2021 N 382-ФЗ "О внесении изменений в часть вторую Налогового кодекса Российской Федерации" п. 60  ст. 251</t>
  </si>
  <si>
    <t xml:space="preserve"> При определении налоговой базы не учитываются доходы в виде субсидий (за исключением субсидий на компенсацию процентных ставок по кредитам), полученных из федерального и (или) регионального бюджета в связи с неблагоприятной ситуацией, связанной с распространением новой коронавирусной инфекции, налогоплательщиками, включенными по состоянию на дату получения субсидии в единый реестр субъектов малого и среднего предпринимательства и (или) относящимися к социально ориентированным некоммерческим организациям.</t>
  </si>
  <si>
    <t>Федеральный закон от 02.07.2021 N 305-ФЗ "О внесении изменений в части первую и вторую Налогового кодекса Российской Федерации и отдельные законодательные акты Российской Федерации"            пп. 1 п. 2  ст. 310</t>
  </si>
  <si>
    <t>Исключена необходимость нотариального заверения документа, подтверждающего постановку на учет в налоговых органах</t>
  </si>
  <si>
    <t>Исчисление и удержание суммы налога с доходов, выплачиваемых иностранным организациям, производятся налоговым агентом по всем видам доходов, указанных в пункте 1 статьи 309 НК РФ, во всех случаях выплаты таких доходов, за исключением, случаев, когда налоговый агент уведомлен получателем дохода, что выплачиваемый доход относится к постоянному представительству получателя дохода в Российской Федерации, и в распоряжении налогового агента находится документ, подтверждающий постановку получателя дохода на учет в налоговых органах.</t>
  </si>
  <si>
    <t xml:space="preserve">Российские организации, иностранные организации осуществляющие деятельноссть приводящую к образованию постоянного представительства, иностранные организации получающие доходы от источников в Российской Федерации
 </t>
  </si>
  <si>
    <t xml:space="preserve"> Доходы, полученные от источников в Российской Федерации. </t>
  </si>
  <si>
    <t>Федеральный закон от 02.07.2021 N 305-ФЗ "О внесении изменений в части первую и вторую Налогового кодекса Российской Федерации и отдельные законодательные акты Российской Федерации"             пп. 3 п. 1  ст. 309</t>
  </si>
  <si>
    <t>Уточнен и расширен перечень подлежащих обложению налогом доходов, полученных иностранной организацией от источников в РФ</t>
  </si>
  <si>
    <t>В перечне доходов иностранной организации от источников в Российской Федерации указаны:
процентный доход от долговых обязательств российских ИП; процентный доход от долговых обязательств иностранных организаций, осуществляющих деятельность в РФ через постоянное представительство, при условии, что задолженность, по которой выплачиваются проценты, возникла в связи с деятельностью указанного постоя</t>
  </si>
  <si>
    <t>02.08.2021</t>
  </si>
  <si>
    <t>Федеральный закон от 02.07.2021 N 305-ФЗ "О внесении изменений в части первую и вторую Налогового кодекса Российской Федерации и отдельные законодательные акты Российской Федерации"             п. 3.1  ст. 286, п. 6 ст. 287 и п. 1 ст. 289</t>
  </si>
  <si>
    <t xml:space="preserve">Организациям культуры разрешили заплатить налог на прибыль за 2020 и 2021 годы не позднее 28 марта 2022 года . Перечислять авансовые платежи за эти периоды не нужно. </t>
  </si>
  <si>
    <t>Организации, осуществляющие творческую деятельность, деятельность в области искусства и организации развлечений, деятельность библиотек, архивов, музеев и прочих объектов культуры освобождаются от обязанности по исчислению и уплате авансовых платежей за налоговые периоды 2020 и 2021 годов, освобождаются от обязанности представлять налоговые декларации за отчетные периоды 2020 и 2021 годов, налог за налоговые периоды 2020 и 2021  уплачивают годов не позднее 28 марта 2022 года.
Виды экономической деятельности, осуществляемые указанными организациями, определяются по коду основного вида экономической деятельности в соответствии с Общероссийским классификатором видов экономической деятельности, содержащимся в Едином государственном реестре юридических лиц по состоянию на 31 декабря 2020 года.</t>
  </si>
  <si>
    <t>Федеральный закон от 02.07.2021 N 305-ФЗ "О внесении изменений в части первую и вторую Налогового кодекса Российской Федерации и отдельные законодательные акты Российской Федерации"          абз. 1 п. 2  ст. 284.3</t>
  </si>
  <si>
    <t xml:space="preserve">Вводится дополнительное ограничение периода применения пониженных ставок по налогу на прибыль налогоплательщиками - участниками региональных инвестиционных проектов (далее - РИП), подлежащими включению в реестр участников РИП.
</t>
  </si>
  <si>
    <t>Если разница между суммой налога, рассчитанной исходя из ставки налога в размере 20 процентов, и суммой налога, исчисленного с применением пониженных налоговых ставок налога, установленных законами субъектов Российской Федерации в соответствии с пунктом 3 настоящей статьи и пунктом 1.5 статьи 284 настоящего Кодекса, определенная нарастающим итогом начиная с налогового периода, указанного в подпункте 1 пункта 3 настоящей статьи (ТВ_ПРИБЫЛЬ_Р), превысит величину, равную объему осуществленных капитальных вложений, указанных в инвестиционной декларации, то последним налоговым периодом применения налоговой ставки, предусмотренной пунктом 1.5 статьи 284 настоящего Кодекса, и пониженных налоговых ставок, установленных законами субъектов Российской Федерации в соответствии с пунктом 3 настоящей статьи, будет являться налоговый период, в котором возникло это превышение. Сумма указанного превышения подлежит уплате в бюджет по итогам налогового периода в общеустановленном порядке. В случае, если налогоплательщик - участник регионального инвестиционного проекта применил положения, предусмотренные пунктом 6.1 статьи 342.3 настоящего Кодекса, последним налоговым периодом применения налоговой ставки, предусмотренной пунктом 1.5 статьи 284 настоящего Кодекса, и пониженных налоговых ставок, установленных законами субъектов Российской Федерации в соответствии с пунктом 3 настоящей статьи, будет являться налоговый период, предшествующий календарному году, в котором в соответствии с пунктом 6.1 статьи 342.3 настоящего Кодекса коэффициент КТД принимается равным 1.</t>
  </si>
  <si>
    <t>Федеральный закон от 02.07.2021 N 305-ФЗ "О внесении изменений в части первую и вторую Налогового кодекса Российской Федерации и отдельные законодательные акты Российской Федерации"             п. 1.8-3 ст. 284</t>
  </si>
  <si>
    <t>Регионам разрешают снижать ставку по налогу на прибыль для налогоплательщиков, которые предоставляют по лицензионному договору права использования результатов интеллектуальной деятельности</t>
  </si>
  <si>
    <t xml:space="preserve">Для налогоплательщиков, осуществляющих деятельность по предоставлению по лицензионному договору прав использования результатов интеллектуальной деятельности, исключительные права на которые принадлежат налогоплательщику и зарегистрированы в федеральном органе исполнительной власти по интеллектуальной собственности, законами субъектов Российской Федерации может устанавливаться пониженная налоговая ставка по налогу, подлежащему зачислению в бюджеты субъектов Российской Федерации, в отношении прибыли, полученной от указанной деятельности.
Налоговая ставка, предусмотренная настоящим пунктом, подлежит применению при условии ведения раздельного учета доходов (расходов), полученных (понесенных) в рамках такой деятельности, осуществляемой на территории соответствующего субъекта Российской Федерации, и доходов (расходов), полученных (понесенных) от иной деятельности.
Виды результатов интеллектуальной деятельности, прибыль от предоставления прав использования которых может облагаться по пониженной налоговой ставке (в соответствии с положениями абзаца первого настоящего пункта), размер этой налоговой ставки, дополнительные условия применения этой налоговой ставки определяются законом соответствующего субъекта Российской Федерации.
</t>
  </si>
  <si>
    <t>Федеральный закон от 02.07.2021 N 305-ФЗ "О внесении изменений в части первую и вторую Налогового кодекса Российской Федерации и отдельные законодательные акты Российской Федерации"             п. 2.1 ст. 283</t>
  </si>
  <si>
    <t>Продолено действие ограничения на перенос убытка</t>
  </si>
  <si>
    <t xml:space="preserve">50-процентное ограничение на учет убытков прошлых лет продлили до конца 2024 года. </t>
  </si>
  <si>
    <t>Федеральный закон от 02.07.2021 N 305-ФЗ "О внесении изменений в части первую и вторую Налогового кодекса Российской Федерации и отдельные законодательные акты Российской Федерации"  п. 1.2 и п. 1.3 ст. 269</t>
  </si>
  <si>
    <t>В рамках замены финансового индикатора LIBOR на альтернативные финансовые индикаторы</t>
  </si>
  <si>
    <t xml:space="preserve">Векскны уточнения в порядок  учета процентов по долговым обязательствам в целях налогообложения
</t>
  </si>
  <si>
    <t>31.12.2022</t>
  </si>
  <si>
    <t>Федеральный закон от 02.07.2021 N 305-ФЗ "О внесении изменений в части первую и вторую Налогового кодекса Российской Федерации и отдельные законодательные акты Российской Федерации"  п. 2 ст. 266</t>
  </si>
  <si>
    <t>Дополнены условия для признания сумм денежных обязательств по уплате задолженности по кредитному договору, прекращенных перед налогоплательщиком - кредитной организацией, безнадежными долгами</t>
  </si>
  <si>
    <t xml:space="preserve">Безнадежными долгами (долгами, нереальными ко взысканию) также признаются суммы прекращенных перед налогоплательщиком - кредитной организацией денежных обязательств по уплате задолженности по кредитному договору при выполнении следующих условий:кредит предоставлен юридическим лицам или индивидуальным предпринимателям в период с 1 января по 31 декабря 2021 года на восстановление предпринимательской деятельности;
в отношении кредитного договора кредитной организации в 2021 и (или) в 2022 году предоставляется (предоставлялась) субсидия по процентной ставке в порядке, установленном Правительством Российской Федерации.
</t>
  </si>
  <si>
    <t>Федеральный закон от 02.07.2021 N 305-ФЗ "О внесении изменений в части первую и вторую Налогового кодекса Российской Федерации и отдельные законодательные акты Российской Федерации"             п. 2 ст. 262</t>
  </si>
  <si>
    <t>Расширен перечень расходов на научные исследования и (или) опытно-конструкторские разработки, учитываемых в целях налогообложения</t>
  </si>
  <si>
    <t xml:space="preserve">  К расходам на научные исследования и (или) опытно-конструкторские разработки относятся
расходы на приобретение исключительных прав на изобретения, полезные модели, промышленные образцы, селекционные достижения, программы для ЭВМ и базы данных, топологии интегральных микросхем по договору об отчуждении исключительных прав, прав использования указанных результатов интеллектуальной деятельности по лицензионному договору в случае использования приобретенных прав исключительно в научных исследованиях и (или) опытно-конструкторских разработках;</t>
  </si>
  <si>
    <t>Федеральный закон от 02.07.2021 N 305-ФЗ "О внесении изменений в части первую и вторую Налогового кодекса Российской Федерации и отдельные законодательные акты Российской Федерации"              п. 5 ст. 259.1</t>
  </si>
  <si>
    <t xml:space="preserve">Уточнены правила расчета амортизации </t>
  </si>
  <si>
    <t>Независимо от окончания срока полезного использования начисление амортизации прекращается с 1-го числа месяца, следующего за месяцем, когда произошло полное списание стоимости объекта амортизируемого имущества либо когда данный объект выбыл из состава амортизируемого имущества налогоплательщика по любым основаниям.</t>
  </si>
  <si>
    <t>Федеральный закон от 02.07.2021 N 305-ФЗ "О внесении изменений в части первую и вторую Налогового кодекса Российской Федерации и отдельные законодательные акты Российской Федерации"           абз. 3 п. 1 ст. 258</t>
  </si>
  <si>
    <t>Уточнены правила расчета амортизации при реконструкции</t>
  </si>
  <si>
    <t>Если в результате реконструкции, модернизации или технического перевооружения объекта основных средств срок его полезного использования не увеличился, налогоплательщик применяет норму амортизации, определенную исходя из срока полезного использования, первоначально установленного для этого объекта основных средств."</t>
  </si>
  <si>
    <t>Федеральный закон от 02.07.2021 N 305-ФЗ "О внесении изменений в части первую и вторую Налогового кодекса Российской Федерации и отдельные законодательные акты Российской Федерации"         абз. 1 п. 2 ст. 257</t>
  </si>
  <si>
    <t>Первоначальная стоимость основных средств изменяется в случаях достройки, дооборудования, реконструкции, модернизации, технического перевооружения, частичной ликвидации соответствующих объектов и по иным аналогичным основаниям независимо от размера остаточной стоимости основных средств</t>
  </si>
  <si>
    <t>Федеральный закон от 17.02.2021 N 8-ФЗ "О внесении изменений в главы 23 и 25 части второй Налогового кодекса Российской Федерации" п. 24.2 ст. 255</t>
  </si>
  <si>
    <t>Уточнен порядок учета в расходах по налогу на прибыль организаций затрат на санаторно-курортное лечение</t>
  </si>
  <si>
    <t xml:space="preserve">Работодатель может учесть в расходах по налогу на прибыль затраты на санаторно-курортное лечение, даже если: договор заключили напрямую с санаторием, а не через туроператора или турагента; работодатель компенсирует затраты родителям, супругам или детям работников.
</t>
  </si>
  <si>
    <t>Федеральный закон от 02.07.2021 N 305-ФЗ "О внесении изменений в части первую и вторую Налогового кодекса Российской Федерации и отдельные законодательные акты Российской Федерации"            пп. 61 п. 1 ст. 251</t>
  </si>
  <si>
    <t xml:space="preserve"> При определении налоговой базы не учитываются доходы в виде работ (услуг), имущественных прав, полученных от физических или юридических лиц, если оплата стоимости указанных работ (услуг), имущественных прав осуществлена лицами, указанными в предыдущем абзаце, в рамках выполнения ими вышеуказанных полномочий.</t>
  </si>
  <si>
    <t xml:space="preserve"> При определении налоговой базы не учитываются доходы в виде работ (услуг), имущественных прав, полученных безвозмездно от органов государственной власти, органов местного самоуправления, корпорации развития МСП и ее дочерних обществ, организаций, включенных в единый реестр организаций инфраструктуры поддержки в соответствии с Федеральным законом от 24.07.2007 N 209-ФЗ, от организаций, осуществляющих функции по поддержке экспорта в соответствии с Федеральным законом от 08.12.2003 N 164-ФЗ, в рамках выполнения ими возложенных на них полномочий.
</t>
  </si>
  <si>
    <t>Федеральный закон от 02.07.2021 N 305-ФЗ "О внесении изменений в части первую и вторую Налогового кодекса Российской Федерации и отдельные законодательные акты Российской Федерации"            пп. 56 п. 1 ст. 251</t>
  </si>
  <si>
    <t xml:space="preserve"> При определении налоговой базы не учитываются доходы  в виде средств, полученных общероссийскими спортивными федерациями или профессиональными спортивными лигами от публично-правовой компании "Единый регулятор азартных игр" в виде целевых отчислений, удержанных с организаторов азартных игр;</t>
  </si>
  <si>
    <t>Федеральный закон от 02.07.2021 N 305-ФЗ "О внесении изменений в части первую и вторую Налогового кодекса Российской Федерации и отдельные законодательные акты Российской Федерации"           пп. 17 п. 1 ст. 251</t>
  </si>
  <si>
    <t xml:space="preserve">При определении налоговой базы не учитываются доходы  в виде сумм, на которые в отчетном (налоговом) периоде произошло уменьшение уставного (складочного) капитала организации, если величина уставного капитала стала больше стоимости чистых активов общества по окончании отчетного года.
</t>
  </si>
  <si>
    <t>3. К местным налогам, устанавливаемым настоящим Кодексом и вводимым в действие нормативными правовыми актами местных органов государственной власти в городах и районах, относится налог на имущество.</t>
  </si>
  <si>
    <t>6) налог с продаж (алюминия первичного).</t>
  </si>
  <si>
    <t>5) социальный налог;</t>
  </si>
  <si>
    <t>4) налоги на природные ресурсы;</t>
  </si>
  <si>
    <t>3) акцизный налог;</t>
  </si>
  <si>
    <t>2) налог на добавленную стоимость;</t>
  </si>
  <si>
    <t>1) налог на доходы;</t>
  </si>
  <si>
    <t>2. К общегосударственным налогам относятся:</t>
  </si>
  <si>
    <t xml:space="preserve">1. В Республике Таджикистан устанавливаются общегосударственные и местные налоги. В соответствующих случаях и в порядке, предусмотренном настоящим Кодексом, налогоплательщики используют специальные налоговые режимы. </t>
  </si>
  <si>
    <t>23.12.2021, №1844</t>
  </si>
  <si>
    <t>Обеспечение устойчивого экономического развития страны с помощью создания благоприятной предпринимательской и инвестиционной среды, прежде всего, производства в сфере производства, внедрение цифровых технологий и способствование увеличению новых налогооблагаемых источников и доходов в государственный бюджет</t>
  </si>
  <si>
    <t xml:space="preserve">Налогового кодекса налог с пользователей автомобильных дорог исключен из списка перечней налогов. То есть налогоплательщики не будут платить этот налог за отчетные периоды 2022 года и в дальнейшем.  </t>
  </si>
  <si>
    <t>налог с пользователей автомобильных дорог</t>
  </si>
  <si>
    <t>31.12.2031</t>
  </si>
  <si>
    <t>18.03.2022, №1867</t>
  </si>
  <si>
    <t>Закон РТ "О внесении изменений и дополнений в Налоговый кодекс РТ" 18.03.2022, №1867. Статья 397. Переходные положения</t>
  </si>
  <si>
    <t xml:space="preserve"> В целях увеличения площади тутовых деревьев и создания льготной системы налогообложения для переработчиков тутового шелкопряда 
</t>
  </si>
  <si>
    <t xml:space="preserve"> С 1 января 2022 года по 31 декабря 2031 года юридические лица, осуществляющие переработку коконов, шелковых тканей, антласов, адрасов и других ткацких изделий, произведённых из них, по данным видам деятельности не подлежат налогообложению, за исключением налога на доходы физических лиц и социального налога</t>
  </si>
  <si>
    <t>юридические лица</t>
  </si>
  <si>
    <t>Все налоги за исключением налога на доходы физических лиц и социального налога</t>
  </si>
  <si>
    <t>Статья 396. Упрощенный режим налогообложения инновационное-технологической деятельности</t>
  </si>
  <si>
    <t xml:space="preserve">добавлено новая статья: "Упрощенный режим налогообложения инновационное-технологической деятельности" Субъекты инновационно-технологической деятельности при осуществлении ими своей деятельности освобождаются от уплаты любых видов налогов, предусмотренных настоящим Кодексом, за исключением уплаты социального налога в качестве налогоплательщика-страхователя, уплаты налога на доходы физических лиц и социального налога-страховщика, а также в момент выплаты доходов у источника выплаты, в том числе дивидендов в качестве налогового агента. </t>
  </si>
  <si>
    <t>Упрощенный режим налогообложения инновационное-технологической деятельности представляет собой особый режим налогообложения деятельности субъектов инновационной и технологической деятельности.</t>
  </si>
  <si>
    <t>Статья 332. Ставки налога</t>
  </si>
  <si>
    <t>увеличилось на 1 %</t>
  </si>
  <si>
    <t>Физические лица работающие в других организациях, кроме бюджетных</t>
  </si>
  <si>
    <t>3. Налоговой базой налогоплательщиков - физических лиц, указанных в абзаце третьем части 1 статьи 328 настоящего Кодекса, является полученная за налоговый период сумма заработной платы, выплат, вознаграждений и иных выгод без вычетов.</t>
  </si>
  <si>
    <t xml:space="preserve">  для других организаций
</t>
  </si>
  <si>
    <t>изменений нет</t>
  </si>
  <si>
    <t>Физические лица работающие в бюджетных организациях</t>
  </si>
  <si>
    <t>уменьшилось на 5 %</t>
  </si>
  <si>
    <t>другие организации, кроме бюджетных</t>
  </si>
  <si>
    <t xml:space="preserve">
для других организаций</t>
  </si>
  <si>
    <t xml:space="preserve">Закон РТ "О внесении изменений и дополнений в Налоговый кодекс РТ" 18.03.2022, №1867. Статья 286. Освобождение </t>
  </si>
  <si>
    <t>Развитие зеленой экономики, широкого использования других возобновляемых источников энергии, защиты окружающей среды и улучшения экологической ситуации в Республике Таджикистан</t>
  </si>
  <si>
    <t xml:space="preserve">Изменение предусматривает освобождение от НДС и акцизного налога транспортных средств, приводимых в движение только электродвигателями. </t>
  </si>
  <si>
    <t>Физические и юридические лица</t>
  </si>
  <si>
    <t>Вся база</t>
  </si>
  <si>
    <t>Все ставки</t>
  </si>
  <si>
    <t>НДС, акцизного налога</t>
  </si>
  <si>
    <t xml:space="preserve">Статья 279
Представитель иностранного поставщика дистанционных услуг по налогу на добавленную стоимость
</t>
  </si>
  <si>
    <t xml:space="preserve">Новая статья обязывает поставщика дистанционных услуг назначить представителя в РТ и обеспечит уплату НДС за свои услуги, описывает ответственность представителя, устанавливает правила регистрации лица в качестве поставщика дистанционных услуг, также определяет, какие услуги входят в перечень электронных услуг для целей налогообложения. Налоговый орган устанавливает методы, процедуры и требования для назначения представителя иностранного поставщика дистанционных услуг по НДС и обязательства представителя
</t>
  </si>
  <si>
    <t>добавлено новая статья: "Представитель иностранного поставщика дистанционных услуг по налогу на добавленную стоимость"</t>
  </si>
  <si>
    <t>Иностранного поставщик дистанционных услуг</t>
  </si>
  <si>
    <t>Стоимость дистанционных услуг</t>
  </si>
  <si>
    <t>НДС</t>
  </si>
  <si>
    <t>Статья 277. Налогоплательщики</t>
  </si>
  <si>
    <t xml:space="preserve">Конкретизированы, упорядочены и усовершенствованы положения данной статьи в целях устранение противоречий и споров между  хозяйствующими субъектами и налоговыми органами Республики Таджикистан
</t>
  </si>
  <si>
    <t xml:space="preserve">Налогоплательщиками признаются иностранные лица, без места деятельности в Республике Таджикистан, которые предоставляют дистанционные услуги непосредственно физическим лицам, а также индивидуальным предпринимателям и местом предоставления таких услуг в соответствии со статьёй 258 настоящего Кодекса считается территория Республики Таджикистан.
2. Если такие услуги предоставляются юридическим лицам Республики Таджикистан и постоянным учреждениям иностранных юридических лиц, лица, приобретающие такие услуги, в соответствии со статьёй 260 настоящего Кодекса признаются налоговыми агентами. 
</t>
  </si>
  <si>
    <t>Статья 272. Представление деклараций и уплата налога на добавленную стоимость</t>
  </si>
  <si>
    <t xml:space="preserve">2. Иностранные лица, оказывающие физическим лицам дистанционные услуги, обязаны представить налоговую декларацию, другие документы (информацию) и сведения не позднее 20-го числа, следующего за отчётным периодом. </t>
  </si>
  <si>
    <t xml:space="preserve">Статья 267
Корректировка сумм налога на добавленную стоимость, относимого в зачет
</t>
  </si>
  <si>
    <t xml:space="preserve">Удален пункт, обязывающий налогоплательщика, использующий стандартную ставку, независимо от положений частей 1-4 провести корректировку налога на добавленную стоимость за все налоговые периоды предшествующего календарного года.
Добавлены новые условия, в частности, ранее зачтенная сумма НДС подлежит исключению из последующей суммы зачитываемого НДС
</t>
  </si>
  <si>
    <t>Юридические лица</t>
  </si>
  <si>
    <t>Стоимость товаров, работ и услуги</t>
  </si>
  <si>
    <t xml:space="preserve">Статья 266
НДС, зачитываемый при определении платежей в бюджет при использовании стандартной ставки
</t>
  </si>
  <si>
    <t xml:space="preserve">Добавлен пункт: описаны, при каких условиях начисленные суммы НДС допускаются в случае перехода с упрощённой системы на общую, добавлены абзацы в части, где говорится о случаях, при которых зачет уплаченного налога НДС не допускается, также добавлен пункт, в котором описано, в каком случае сумма зачтенного НДС считается недействительной 
</t>
  </si>
  <si>
    <t>Статья 264. Ставки налога на добавленную стоимость и порядок его исчисления, пункт 3 часть 1</t>
  </si>
  <si>
    <t xml:space="preserve">изменение нет </t>
  </si>
  <si>
    <t>Юридические лица осуществляющие внешнеторговые операции</t>
  </si>
  <si>
    <t>Нулевая ставка применяется к налогооблагаемым операциям, установленным статьёй 254 настоящего Кодекса.</t>
  </si>
  <si>
    <t>нулевая ставка</t>
  </si>
  <si>
    <t>Статья 264. Ставки налога на добавленную стоимость и порядок его исчисления, пункт 2 часть 1</t>
  </si>
  <si>
    <t xml:space="preserve">Вместе с тем, в целях оказания государственной поддержки, производителям сельскохозяйственной продукции предусмотрена сниженная ставка налога на добавленную стоимость при продаже сельскохозяйственной продукции отечественного производства и переработке сельскохозяйственной продукции в размере 5 процентов, а снижение ставки по сравнению с предыдущим Налоговым кодексом составляет 13 процентов.
</t>
  </si>
  <si>
    <t>Юридические лица, которые осуществляют продажи сельскохозяйственных продуктов внутреннего производства, переработки продукции сельского хозяйства, услуг по обучению и деятельности по оказанию медицинских услуг в санаториях и курортах без права на зачет НДС</t>
  </si>
  <si>
    <t>Налоговая база определяется согласна положении статьи 248</t>
  </si>
  <si>
    <t xml:space="preserve">продажи сельскохозяйственных продуктов внутреннего производства, переработки продукции сельского хозяйства, услуг по обучению и деятельности по оказанию медицинских услуг в санаториях и курортах без права на зачет налога на добавленную стоимость </t>
  </si>
  <si>
    <t>Статья 264. Ставки налога на добавленную стоимость и порядок его исчисления, пункт 1 часть 1</t>
  </si>
  <si>
    <t>Также в целях поддержки субъектов туризма ставка налога на добавленную стоимость на гостиничные услуги предусмотрено в размере 7%                   (сниженная ставка), что на 11% ниже прежней ставки.</t>
  </si>
  <si>
    <t>юридические лица осуществляющие предпринимательскую деятельность сфере туризма и гостиничных услуг</t>
  </si>
  <si>
    <t>сниженная ставка, за исключением налогооблагаемого ввоза и последующей поставки ввезенного товара в отношении строительных работ, гостиничных услуг и услуг общественного питания</t>
  </si>
  <si>
    <t>31.12.23</t>
  </si>
  <si>
    <t>Статья 264. Ставки налога на добавленную стоимость и порядок его исчисления, абзац 1 часть 1</t>
  </si>
  <si>
    <t xml:space="preserve">В соответствии со статьей 264 Налогового кодекса в новой редакции ставки налога на добавленную стоимость с 1 января 2022 г. будут снижены с 18% до 15%, с 1 января 2024 г. до 14% и до 13% с 1 января 2027 года а снижение ставки по сравнению с действующим Налоговым кодексом составит 3%, 4% и 5% соответственно.
</t>
  </si>
  <si>
    <t xml:space="preserve">Налогоплательщики лицо, совокупный доход которого за период, не превышающий 12 полных последовательных календарных месяцев, превышает 1,0 миллион сомони; (статья 245  Налогоплательщики) </t>
  </si>
  <si>
    <t xml:space="preserve">Статья 262
Смешанные операции
</t>
  </si>
  <si>
    <t xml:space="preserve">Новая статья определяет какой товар (выполнение работ, оказание услуг) считается основной, а также в каких условиях операция считается смешным и как вести учет таких операций
</t>
  </si>
  <si>
    <t>добавлено новая статья: "Смешанные операции"</t>
  </si>
  <si>
    <t xml:space="preserve">Статья 260
Обратное налогообложение
</t>
  </si>
  <si>
    <t xml:space="preserve">Дано определение обратного налогообложения, также в каких случаях применяется положения данной статьи, добавлен пункт, касающийся порядка удержание налога, налоговым агентом у источника выплаты  
</t>
  </si>
  <si>
    <t xml:space="preserve">Статья 259
Предоставление дистанционных услуг через электронную торговую площадку
</t>
  </si>
  <si>
    <t>добавлено новая статья: "Предоставление дистанционных услуг через электронную торговую площадку"</t>
  </si>
  <si>
    <t>Иностранные лица, находящийся за пределами территории Республики Таджикистан, и не имеющие постоянного места деятельности в Республике Таджикистан</t>
  </si>
  <si>
    <t>Статья 258. Выполнение работ или оказание услуг в Республике Таджикистан</t>
  </si>
  <si>
    <t xml:space="preserve">получателем дистанционных услуг считается резидент Республики Таджикистан, если не менее двух нижеследующих показателей указывают на территорию Республики Таджикистан:
-биллинговый (платёжный) адрес получателя дистанционных услуг;
-сетевой адрес или интернет-протокол (IP) оборудования, используемого для получения дистанционных услуг 
-данные (реквизиты) банка-получателя, включая банковский или биллинговый счёт для платежа;
-мобильный код международного идентификационного номера -мобильного абонента местонахождение стационарной линии получателя дистанционных услуг, по которой получателю оказывается услуга;
-любая другая коммерческая информация, указывающая на то, что получатель является резидентом Республики Таджикистан.
Если по двум указанных показателям настоящей статьи, получателем дистанционных услуг является резидент Республики Таджикистан, и два других показателя указывают на местонахождение в другой стране, то поставщик должен определить резидентство получателя на основе более достоверных показателей.
</t>
  </si>
  <si>
    <t>лицом, находящимся за пределами территории Республики Таджикистан, и не имеющим постоянного места деятельности в Республике Таджикистан</t>
  </si>
  <si>
    <t xml:space="preserve">Статья 255
Подтверждение экспорта товаров
</t>
  </si>
  <si>
    <t xml:space="preserve">Удален пункт, в котором говорится, что, если в случаи, если договором предусмотрен расчет наличными деньгами, то налогоплательщик должен предоставить информацию о такой операции (выписка из счета)
Добавлен абзац: о том, что в случае вывоза товаров в таможенном режиме «Экспорт» по линиям электропередачи, представляется также акт приёма-сдачи товаров
</t>
  </si>
  <si>
    <t>Юридические лица и индивидуальные предприниматели</t>
  </si>
  <si>
    <t>Закон РТ "О внесении изменений и дополнений в Налоговый кодекс РТ" 18.03.2022, №1867. Статья 251. Освобождение от налога</t>
  </si>
  <si>
    <t>В целях развития зеленой экономики, широкого использования других возобновляемых источников энергии, защиты окружающей среды и улучшения экологической ситуации в Республике Таджикистан</t>
  </si>
  <si>
    <t xml:space="preserve">Статья 250
Стоимость налогооблагаемого ввоза
</t>
  </si>
  <si>
    <t xml:space="preserve">Статья дополнена, в частности, в статье говорится о том, что в любом случае таможенная стоимость товара не может быть выше оптовый стоимости. Также добавлен новый пункт о вывозе товара из РТ с целью ремонта, восстановления или улучшения 
</t>
  </si>
  <si>
    <t xml:space="preserve">Статья 248
Стоимость налогооблагаемой операции
</t>
  </si>
  <si>
    <t xml:space="preserve">Данная статья дополнена, в частности описаны условия и порядок учета суммы скидки, установленного налогоплательщиком
</t>
  </si>
  <si>
    <t>Статья 245
Налогоплательщики</t>
  </si>
  <si>
    <t xml:space="preserve">Фактически все пункты данной статьи новые, в старом кодексе было то, что плательщик НДС должен обязательно подать заявление на регистрацию в целях НДС и состояла из 4 пунктов. Данная статья расширена и указывает на конкретные лица, которые уже считаются НДС плательщиками
</t>
  </si>
  <si>
    <t>лицо, совокупный доход которого за период, не превышающий 12 полных последовательных календарных месяцев, превышает 1,0 миллион сомон;                                                                                   лицо, осуществляющее налогооблагаемый ввоз товаров в Республику Таджикистан</t>
  </si>
  <si>
    <t>Статья 235. Использование отчётов с разбивкой по странам</t>
  </si>
  <si>
    <t>добавлено новая статья: "Использование отчётов с разбивкой по странам"</t>
  </si>
  <si>
    <t>взаимосвязанные стороны</t>
  </si>
  <si>
    <t>Статья 234. Отчётность по стране</t>
  </si>
  <si>
    <t>добавлено новая статья: "Отчётность по стране"</t>
  </si>
  <si>
    <t>Статья 233. Обязательство по предоставлению отчётов с разбивкой по странам</t>
  </si>
  <si>
    <t>добавлено новая статья: "Обязательство по предоставлению отчётов с разбивкой по странам"</t>
  </si>
  <si>
    <t>Статья 232. Определение терминов, связанных с отчётами с разбивкой по странам</t>
  </si>
  <si>
    <t>добавлено новая статья: "Определение терминов, связанных с отчётами с разбивкой по странам"</t>
  </si>
  <si>
    <t>Статья 231. Отчёт с разбивкой по странам</t>
  </si>
  <si>
    <t>добавлено новая статья: "Отчёт с разбивкой по странам"</t>
  </si>
  <si>
    <t>Статья 230. Понятие взаимосвязанных сторон</t>
  </si>
  <si>
    <t>добавлено новая статья: "Понятие взаимосвязанных сторон"</t>
  </si>
  <si>
    <t>Статья 229. Документация по трансфертному ценообразованию</t>
  </si>
  <si>
    <t>добавлено новая статья: "Документация по трансфертному ценообразованию"</t>
  </si>
  <si>
    <t>Статья 228. Корректировки трансфертного ценообразования</t>
  </si>
  <si>
    <t>добавлено новая статья: "Корректировки трансфертного ценообразования"</t>
  </si>
  <si>
    <t>Статья 227. Методы трансфертного ценообразования</t>
  </si>
  <si>
    <t>добавлено новая статья: "Методы трансфертного ценообразования"</t>
  </si>
  <si>
    <t>Статья 226. Принцип заключения договоров на рыночных условиях</t>
  </si>
  <si>
    <t>добавлено новая статья: "Принцип заключения договоров на рыночных условиях"</t>
  </si>
  <si>
    <t>Статья 225. Договор о трансфертном ценообразовании</t>
  </si>
  <si>
    <t>добавлено новая статья: "Договор о трансфертном ценообразовании"</t>
  </si>
  <si>
    <t xml:space="preserve">Статья 218
Оборачиваемость активов между участниками группы компаний
</t>
  </si>
  <si>
    <t xml:space="preserve">Новая статья: приведены условия, в каких случаях применяется положений данной статьи, в каких случаях оборот активов внутри компании не подлежит налогообложению, а также условия для признания лица в качестве члена группы компаний
</t>
  </si>
  <si>
    <t>добавлено новая статья: "Оборачиваемость активов между участниками группы компаний"</t>
  </si>
  <si>
    <t xml:space="preserve">Статья 217
Непризнание доходов 
или убытков
</t>
  </si>
  <si>
    <t xml:space="preserve">Новая статья: в данной статье приведены случаи, когда налоговый орган не признает доходов и убытков налогоплательщика, также описаны порядок и в каких случаях данная статья применяется 
</t>
  </si>
  <si>
    <t>добавлено новая статья: "Непризнание доходов 
или убытков"</t>
  </si>
  <si>
    <t xml:space="preserve">Статья 216
Операции между взаимосвязанными сторонами
</t>
  </si>
  <si>
    <t xml:space="preserve">Новая статья: в статье установлен порядок определения стоимости активов при отчуждении, как для передающей стороне так и для получателя
</t>
  </si>
  <si>
    <t>добавлено новая статья: "Операции между взаимосвязанными сторонами"</t>
  </si>
  <si>
    <t xml:space="preserve">Статья 215
Правила определения суммы, получаемой продавцом при продаже или передаче активов
</t>
  </si>
  <si>
    <t xml:space="preserve">Новая статья: в котором дано понятие цены проданного актива, период получения актива и описаны порядок действия в разных случаях получения, продажи или передачи актива
</t>
  </si>
  <si>
    <t>добавлено новая статья: "Правила определения суммы, получаемой продавцом при продаже или передаче активов"</t>
  </si>
  <si>
    <t xml:space="preserve">Статья 212
Прибыль и убытки при обмене валюты
</t>
  </si>
  <si>
    <t xml:space="preserve">Новая статья устанавливает, что валовый доход налогоплательщика от предпринимательской деятельности за отчётный период включает доход от курсовой разницы иностранной валюты, также допустимые вычеты, доход и убыток нерезидента при проведения таких операций
</t>
  </si>
  <si>
    <t xml:space="preserve">Статья 211
Ограничения по вычетам пользователям природных ресурсов
</t>
  </si>
  <si>
    <t xml:space="preserve">Новая статья устанавливает ограничения для некоторых затрат, понесенных пользователем природных ресурсов за отчетный период
</t>
  </si>
  <si>
    <t>добавлено новая статья: "Ограничения по вычетам пользователям природных ресурсов"</t>
  </si>
  <si>
    <t xml:space="preserve">Статья 210
Основные положения для расчета затрат пользователей природных ресурсов на разведку и добычу
</t>
  </si>
  <si>
    <t xml:space="preserve">Новая статья дается основные понятия для целей использования данного параграфа от начало деятельности по добыче до затрат на добычу
</t>
  </si>
  <si>
    <t>добавлено новая статья: "Основные положения для расчета затрат пользователей природных ресурсов на разведку и добычу"</t>
  </si>
  <si>
    <t xml:space="preserve">Статья 209
Вычет затрат пользователя природных ресурсов на разведку и добычу 
</t>
  </si>
  <si>
    <t xml:space="preserve">Новая статья: определяет виды затрат для допуска к вычетам, также определяет виды расходов и устанавливает величину вычета в процентах
</t>
  </si>
  <si>
    <t>добавлено новая статья: "Вычет затрат пользователя природных ресурсов на разведку и добычу "</t>
  </si>
  <si>
    <t xml:space="preserve">Статья 208
Вычет расходов на страховую премию
</t>
  </si>
  <si>
    <t xml:space="preserve">Новая статья: предусмотрен порядок и условия вычета расходов на страховую премию, выплаченную юридическим лицом
</t>
  </si>
  <si>
    <t>добавлено новая статья: "Вычет расходов на страховую премию"</t>
  </si>
  <si>
    <t xml:space="preserve">Статья 207
Вычеты отчисления в страховые резервные фонды для страховых организаций
</t>
  </si>
  <si>
    <t xml:space="preserve">Новая статья описывает, какие отчисления в страховые резервные фонды страховых организация допускаются, также даны определения видов страхования
</t>
  </si>
  <si>
    <t>добавлено новая статья: "Вычеты отчисления в страховые резервные фонды для страховых организаций"</t>
  </si>
  <si>
    <t xml:space="preserve">Статья 206
Доходы и расходы кредитно-финансовых организаций, осуществляющих деятельность по исламскому банкингу 
</t>
  </si>
  <si>
    <t xml:space="preserve">Новая статья устанавливает объект налогообложения налога на доходы для кредитных организаций и перечень требований для определения объекта налогообложения
</t>
  </si>
  <si>
    <t>добавлено новая статья: "Доходы и расходы кредитно-финансовых организаций, осуществляющих деятельность по исламскому банкингу "</t>
  </si>
  <si>
    <t xml:space="preserve">Статья 205
Общие положения
</t>
  </si>
  <si>
    <t xml:space="preserve">Новая статья дается определения исламского банкинга и её разновидности, также в статье указано, что если организация осуществляет операции с общераспространёнными банковскими операциями, бух. учет по банковским операциям она обязана вести отдельно по банковским операциям и операциям исламского банкинга
</t>
  </si>
  <si>
    <t>добавлено новая статья: "Общие положения"</t>
  </si>
  <si>
    <t xml:space="preserve">Статья 204
Доходы и расходы кредитных организаций
</t>
  </si>
  <si>
    <t xml:space="preserve">Новая статья определяет объект налогообложения на доходы для кредитных организаций, требование к таким доходам, доходы кредитных организаций, которые не будут включатся к доходом таких организаций. Также условия для зачета расходов требование, которых описаны в данной статье
</t>
  </si>
  <si>
    <t>добавлено новая статья: "Доходы и расходы кредитных организаций"</t>
  </si>
  <si>
    <t xml:space="preserve">Статья 200
Порядок исчисления амортизационных отчислений по линейному методу
</t>
  </si>
  <si>
    <t xml:space="preserve">Новая статья: в котором описывается амортизационные отчисления основных средств по линейному методу, в статье описаны метод расчета и порядок действия при переходе на такой метод
</t>
  </si>
  <si>
    <t>добавлено новая статья: "Порядок исчисления амортизационных отчислений по линейному методу"</t>
  </si>
  <si>
    <t xml:space="preserve">Статья 193
Вычет на благотворительные выплаты
</t>
  </si>
  <si>
    <t xml:space="preserve">Добавлен пункт:  о том что, налогоплательщику разрешается вычет для выплат или иной помощи для предотвращения последствий, или оказания помощи в связи с техногенными или стихийными бедствиями, или эпидемиями
</t>
  </si>
  <si>
    <t>Все налогоплательщики</t>
  </si>
  <si>
    <t xml:space="preserve">Статья 185
Валовый доход от предпринимательской деятельности
</t>
  </si>
  <si>
    <t xml:space="preserve">Новая статья: в котором говорится, что валовым доходом от предпринимательской деятельности является любой доход, вознаграждения и выгоды, полученные налогоплательщиком в денежной, материальной и нематериальной форме 
</t>
  </si>
  <si>
    <t>добавлено новая статья: "Валовый доход от предпринимательской деятельности"</t>
  </si>
  <si>
    <t>Статья 183. Ставки налога   абзац 2 часть 4</t>
  </si>
  <si>
    <t>уменьшилось на 3 %</t>
  </si>
  <si>
    <t>разница между валовым доходом и вычитаемыми расходами</t>
  </si>
  <si>
    <t xml:space="preserve">кредитно-финансовых организаций и мобильных компаний </t>
  </si>
  <si>
    <t>31.12.2025</t>
  </si>
  <si>
    <t>Статья 183. Ставки налога   абзац 1 часть 4</t>
  </si>
  <si>
    <t>нет изменений</t>
  </si>
  <si>
    <t>Статья 183. Ставки налога   часть 3</t>
  </si>
  <si>
    <t xml:space="preserve">Доход от сдачи имущества в аренду и от дополнительного места работы                                                                                                                                                      увеличилось на 2%                                                                                     </t>
  </si>
  <si>
    <t>Физические  лица</t>
  </si>
  <si>
    <t>другие доходы</t>
  </si>
  <si>
    <t>Статья 183. Ставки налога   часть 2</t>
  </si>
  <si>
    <t>доход физического лица нерезидента от  работы по найму уменьшилось на 5%</t>
  </si>
  <si>
    <t xml:space="preserve">для нерезидентов </t>
  </si>
  <si>
    <t>Статья 183. Ставки налога   часть 1</t>
  </si>
  <si>
    <t xml:space="preserve">  В целях улучшения социального уровня населения максимальный необлагаемый налогом доход физических лиц за каждый календарный месяц увеличен с одного показателя до двух показателей для расчетов, а ставки налога на доход физических лиц - 8% и 13% заменены на 12%.</t>
  </si>
  <si>
    <t xml:space="preserve">Доход от основного места работы  (резидент) 12%                   В целях улучшения социального уровня населения максимальный необлагаемый налогом доход физических лиц за каждый календарный месяц увеличен с одного показателя до двух показателей для расчетов, а ставки налога на доход физических лиц - 8% и 13% заменены на 12%.
Порядок вычета налога на доход физических лиц с основного места работы осуществляется следующим образом:
(ЗП- ССНС - 2 ПДР) *12 (для не бюджетных)
(ЗП- ССНС - 2 ПДР) *12 (для бюджетных)
Здесь:
ЗП- заработная плата;
ССНС - сумма социального налога для страхованных;
ПДР – показатель для расчетов.
</t>
  </si>
  <si>
    <t>налогооблагаемый доход налогоплательщика за отчётный период</t>
  </si>
  <si>
    <t>12</t>
  </si>
  <si>
    <t>Налог на доходы  физических лиц для резидентов, в том числе</t>
  </si>
  <si>
    <t>Закон РТ "О внесении изменений и дополнений в Налоговый кодекс РТ" 18.03.2022, №1867. Статья 123. Срок исковой давности по налоговому обязательству</t>
  </si>
  <si>
    <t xml:space="preserve">Эффективно регулировать вопросы о признании безнадежной налоговой задолженности и порядке ее списания 
</t>
  </si>
  <si>
    <t>Изменение относятся к сроку исковой давности для списания безнадёжной налоговой задолженности, правовые основы для списания налоговой задолженности субъектов хозяйствования в случае стихийных бедствий, чрезвычайных ситуаций и иных обстоятельств, делающих невозможным уплату налоговой задолженности. Также, полномочия Правительства Республики Таджикистан относительно списания налоговой задолженности субъектов хозяйствования в целях поддержки экономически уязвимых субъектов хозяйствования</t>
  </si>
  <si>
    <t xml:space="preserve">Cстатья 118
Порядок зачета или возврата излишне взысканной суммы налога
</t>
  </si>
  <si>
    <t xml:space="preserve">В данной статье указан порядок зачета или возврата излишне взысканных сумм налога, условия и сроки рассмотрения данного порядка, также обязательства сторон
</t>
  </si>
  <si>
    <t xml:space="preserve">Cстатья 117
Порядок зачета или возврата излишне уплаченных сумм налога
</t>
  </si>
  <si>
    <t xml:space="preserve">В данной статье указан порядок зачета или возврата излишне уплаченных сумм налога, условия и сроки рассмотрения данного порядка, также обязательства сторон и из какого бюджета будет выплачены средства
</t>
  </si>
  <si>
    <t xml:space="preserve">Cстатья 116
Общие положения о зачете и возврате излишне уплаченных и излишне взысканных налогов
</t>
  </si>
  <si>
    <t xml:space="preserve">Статья дает определения зачета и возврата излишне уплаченных и излишне взысканных налогов, также последовательность и правила при таких условиях
</t>
  </si>
  <si>
    <t xml:space="preserve">Статья 114
Процедура предоставления отсрочки или рассрочки
</t>
  </si>
  <si>
    <t xml:space="preserve">В данной статье указано правила по предоставлении отсрочки или рассрочки по уплаты налогов, также 
в статье указан, какой перечень документов нужно приложить к заявлению, куда и как обратиться с таким заявлением
</t>
  </si>
  <si>
    <t xml:space="preserve">Cстатья 113
Условия предоставления отсрочки или рассрочки уплаты налога
</t>
  </si>
  <si>
    <t xml:space="preserve">Статья определяет условия по предоставлению отсрочки по уплате налогов, также указан перечень наличии обязательств для предоставлении отсрочки по уплате налогов
</t>
  </si>
  <si>
    <t xml:space="preserve">Cстатья 112
Принятие решения об отсрочке уплаты налогов
</t>
  </si>
  <si>
    <t xml:space="preserve">Статья определяет, какой государственный орган принимает решения по принятию отсрочки уплаты налогов 
</t>
  </si>
  <si>
    <t xml:space="preserve">Cстатья 111
Обстоятельства, исключающие изменение срока уплаты налога
</t>
  </si>
  <si>
    <t xml:space="preserve">В данной статье указаны условия, по которым не может быть изменен срок уплаты налогов
</t>
  </si>
  <si>
    <t xml:space="preserve">Cстатья 110
Общие условия изменения сроков уплаты налогов
</t>
  </si>
  <si>
    <t xml:space="preserve">В данной статье указан порядок изменения срока уплаты налога, также критерии и основании предоставления отсрочки по уплате налогов
</t>
  </si>
  <si>
    <t xml:space="preserve">Статья 108
Место уплаты налогов и бюджеты, в которые зачисляются налоги
</t>
  </si>
  <si>
    <t xml:space="preserve">Добавлен пункт об автоматическом распределении налогов за финансовый год между соответствующими уровнями бюджетов, также добавлен пункт о сборе налогов на недвижимое имущество и земельного налога в сельской местности через систему электронного платежа с представлением подтверждающей квитанции, добавлен пункт, обязывающий уполномоченный орган в сфере финансов регулярно размещать на своих официальных сайтах реквизиты банковских и казначейских счётов, на которые уплачиваются налоги, штрафы и проценты
</t>
  </si>
  <si>
    <t xml:space="preserve">Статья 107
Дополнительная налоговая декларация
</t>
  </si>
  <si>
    <t xml:space="preserve">Статья описывает порядок предоставления дополнительной декларации, а именно, в каких случаях предоставляется декларация, период и правила предоставления такой декларации
</t>
  </si>
  <si>
    <t xml:space="preserve">Статья 104
Срок хранения налоговой отчетности
</t>
  </si>
  <si>
    <t xml:space="preserve">Добавлен пункт о хранении документации в случае разделения юридического лица. В таком случае обязанность хранения налоговой отчетности возлагается на его преемника, который владеет наибольшей долей
</t>
  </si>
  <si>
    <t xml:space="preserve">Статья 103
Представление сведений налоговым органам
</t>
  </si>
  <si>
    <t xml:space="preserve">Удален пункт об обязательном требовании информации о переводах средств на адрес иностранных лиц с кредитных организаций, также удален пункт об возмещении затрат в случае пользования сотрудником налогового органа оборудованием и материалами налогоплательщика 
</t>
  </si>
  <si>
    <t xml:space="preserve">Статья 101
Продление срока представления налоговых деклараций
</t>
  </si>
  <si>
    <t xml:space="preserve">Добавлен пункт, в котором говорится о сроке подачи декларации и оплаты налогов при стихийных бедствиях и ЧС, продлевается соответствующим постановлением Правительства РТ 
</t>
  </si>
  <si>
    <t xml:space="preserve">Статья 97
Учет при финансовой аренде (лизинге)
</t>
  </si>
  <si>
    <t xml:space="preserve">Добавлен пункт о правилах к амортизируемому материальному имуществу, сданному в аренду 
</t>
  </si>
  <si>
    <t xml:space="preserve">Статья 96
Порядок учета товарно-материальных запасов
</t>
  </si>
  <si>
    <t xml:space="preserve">Удален пункт которое устанавливает порядок введения учета методом ЛИФО
</t>
  </si>
  <si>
    <t xml:space="preserve">Статья 95
Особенности определения доходов и вычетов по долгосрочным договорам
</t>
  </si>
  <si>
    <t xml:space="preserve">Статья изменена и дополнена описанием определения доходов и вычетов по долгосрочным договорам
</t>
  </si>
  <si>
    <t xml:space="preserve">Статья 94
Налогообложение совместного владения
</t>
  </si>
  <si>
    <t xml:space="preserve">Добавлен пункт о доле владельцев, в случаи неопределенности в разделе доли, то владельцы собственности имеют равные доли в имуществе
</t>
  </si>
  <si>
    <t xml:space="preserve">Статья 92
Порядок учёта доходов и расходов по кассовому методу
</t>
  </si>
  <si>
    <t xml:space="preserve">Удален пункт, в котором определяется момент  аннулирования или погашения финансового обязательства при взаимозачете перед налогоплательщиком
</t>
  </si>
  <si>
    <t xml:space="preserve">Статья 91 Порядок учета доходов и расходов
</t>
  </si>
  <si>
    <t xml:space="preserve">Заменен пункт 2, который обязывает плательщиков упрощенного режима вести учет по кассовому методу, в пункте 4 к плательщикам НДС добавлены плательщики акциза, а также добавлено примечание про стоимость активов, приобретенного плательщиком НДС
</t>
  </si>
  <si>
    <t xml:space="preserve">Статья 90
Общие правила налогового учёта
</t>
  </si>
  <si>
    <t xml:space="preserve">Добавлен пункт о функциональной валюте и условия введения учета такого дохода, а также порядок действий при использовании функциональной валюты 
</t>
  </si>
  <si>
    <t xml:space="preserve">Статья 89
Составление и хранение учетной документации
</t>
  </si>
  <si>
    <t xml:space="preserve">Удален пункт об обязательном ведении документации по операциям на государственном языке, также добавлено примечание к пункту о ликвидации, касающиеся хранения документации
</t>
  </si>
  <si>
    <t>Статья 77. Взаимосогласительная процедура</t>
  </si>
  <si>
    <t>Налоговый мониторинг является добровольным действием налогоплательщика и осуществляется на основании взаимного соглашения между налоговыми органами и налогоплательщиком с целью предотвращения случаев несоблюдения налогового законодательства</t>
  </si>
  <si>
    <t>добавлена новая статья: "Взаимосогласительная процедура"</t>
  </si>
  <si>
    <t xml:space="preserve">Налоговый мониторинг проводится на добровольной основе в отношении налогоплательщика, валовый доход которого за истекший отчётный год составляет более               15 000 000 (пятнадцати миллионов) сомони </t>
  </si>
  <si>
    <t>Статья 76. Заключение налогового органа</t>
  </si>
  <si>
    <t>добавлена новая статья: "Заключение налогового органа"</t>
  </si>
  <si>
    <t>Статья 75. Досрочное прекращение налогового мониторинга</t>
  </si>
  <si>
    <t>добавлена новая статья: "Досрочное прекращение налогового мониторинга"</t>
  </si>
  <si>
    <t>Статья 74. Порядок проведения налогового мониторинга</t>
  </si>
  <si>
    <t>добавлена новая статья: "Порядок проведения налогового мониторинга"</t>
  </si>
  <si>
    <t>Статья 73. Решение о проведении налогового мониторинга</t>
  </si>
  <si>
    <t>добавлена новая статья: "Решение о проведении налогового мониторинга"</t>
  </si>
  <si>
    <t>Статья 72. Информационное взаимодействие</t>
  </si>
  <si>
    <t>добавлена новая статья: "Информационное взаимодействие"</t>
  </si>
  <si>
    <t>Статья 71. Общие положения налогового мониторинга</t>
  </si>
  <si>
    <t>добавлена новая статья: "Общие положения налогового мониторинга"</t>
  </si>
  <si>
    <t xml:space="preserve">Статья 58
Участие понятого
</t>
  </si>
  <si>
    <t xml:space="preserve">В данной статье описаны условия привлечения понятого, а также количество понятых, права, обязанности 
и ответственность
</t>
  </si>
  <si>
    <t>добавлена новая статья: "Участие понятого"</t>
  </si>
  <si>
    <t xml:space="preserve">Статья 57
Участие переводчика
</t>
  </si>
  <si>
    <t xml:space="preserve">В необходимых случаях для участия в действиях по осуществлению налогового контроля может быть привле-
чен переводчик, привлечение лица в качестве переводчика осуществляется на договорной основе 
</t>
  </si>
  <si>
    <t>добавлена новая статья: "Участие переводчика"</t>
  </si>
  <si>
    <t xml:space="preserve">Статья 56 Привлечение специалиста
</t>
  </si>
  <si>
    <t xml:space="preserve">В необходимых случаях для участия в действиях по осуществлению налогового контроля налоговым органом 
привлекается специалист, также специалист должен обеспечивать конфиденциальность информации
</t>
  </si>
  <si>
    <t>добавлена новая статья: "Привлечение специалиста"</t>
  </si>
  <si>
    <t xml:space="preserve">Статья 55
Экспертиза
</t>
  </si>
  <si>
    <t xml:space="preserve">В необходимых случаях, для участия в проведении конкретных действий по осуществлению налоговой 
проверки может быть привлечен эксперт, также в статье указаны условия для привлечения эксперта
</t>
  </si>
  <si>
    <t>добавлена новая статья: "Экспертиза"</t>
  </si>
  <si>
    <t xml:space="preserve">Статья 54
Участие свидетеля 
</t>
  </si>
  <si>
    <t xml:space="preserve">Статья описывает, в каких случаях привлекается свидетель и условия получения объяснений от свидетеля
</t>
  </si>
  <si>
    <t>добавлена новая статья: "Участие свидетеля"</t>
  </si>
  <si>
    <t xml:space="preserve">Статья 53 Выемка документов и предметов
</t>
  </si>
  <si>
    <t xml:space="preserve">Выемка документов и предметов производится на основании распоряжения налогового органа, осущест-
вляющего налоговую проверку, также предусмотрены права, обязанности и ответственность сторон
</t>
  </si>
  <si>
    <t>добавлена новая статья: "Выемка документов и предметов"</t>
  </si>
  <si>
    <t xml:space="preserve">Статья 52
Истребование документов и информации у третьих лиц
</t>
  </si>
  <si>
    <t xml:space="preserve">В статье говорится о порядке истребование документов у контрагента или иных лиц, определяются условия 
и сроки предоставления документов, а также права, обязанности и ответственность сторон
</t>
  </si>
  <si>
    <t>добавлена новая статья: "Истребование документов и информации у третьих лиц"</t>
  </si>
  <si>
    <t xml:space="preserve">Статья 51
Истребование документов при проведении налоговой проверки
</t>
  </si>
  <si>
    <t xml:space="preserve">Данная статья определяет основание для истребования документов, сроки их получения, определяет
формат требуемых документов, а также ответственность в случаи отказа предоставления документов
</t>
  </si>
  <si>
    <t>добавлена новая статья: "Истребование документов при проведении налоговой проверки"</t>
  </si>
  <si>
    <t xml:space="preserve">Статья 47
Выездная налоговая проверка
</t>
  </si>
  <si>
    <t xml:space="preserve">Данная статья определяет новый вид налогового контроля, в статье описаны цели, основание и правила
проведения такой проверки
</t>
  </si>
  <si>
    <t>добавлена новая статья: "Выездная налоговая проверка"</t>
  </si>
  <si>
    <t xml:space="preserve">Статья 45
Контроль системы электронной 
маркировки товаров
</t>
  </si>
  <si>
    <t xml:space="preserve">Цель данной статьи – это учет и отслеживание товаров, ввозимых на территорию РТ и произведённых на тер-
ритории РТ, в том числе подакцизных товаров. Производитель несет ответственность за маркировку товаров
</t>
  </si>
  <si>
    <t>добавлена новая статья: "Контроль системы электронной маркировки товаров"</t>
  </si>
  <si>
    <t>Юридические лица-производители и импортёры товаров</t>
  </si>
  <si>
    <t xml:space="preserve">Информация о действующем налоговом законодательстве и внесённых в него изменениях, вступивших в силу с 1 января 2022 года </t>
  </si>
  <si>
    <r>
      <rPr>
        <sz val="10"/>
        <color theme="1"/>
        <rFont val="Agency FB"/>
        <family val="2"/>
      </rPr>
      <t>*</t>
    </r>
    <r>
      <rPr>
        <sz val="10"/>
        <color theme="1"/>
        <rFont val="Calibri"/>
        <family val="2"/>
        <charset val="204"/>
        <scheme val="minor"/>
      </rPr>
      <t xml:space="preserve">Все налоги
</t>
    </r>
  </si>
  <si>
    <r>
      <t xml:space="preserve"> Налог на доходы для юридических лиц для деятельности, </t>
    </r>
    <r>
      <rPr>
        <i/>
        <sz val="10"/>
        <color theme="1"/>
        <rFont val="Calibri"/>
        <family val="2"/>
        <charset val="204"/>
        <scheme val="minor"/>
      </rPr>
      <t>в том числе: по производству товаров</t>
    </r>
  </si>
  <si>
    <r>
      <t>Налог на добавленную стоимость-</t>
    </r>
    <r>
      <rPr>
        <i/>
        <sz val="10"/>
        <color theme="1"/>
        <rFont val="Calibri"/>
        <family val="2"/>
        <charset val="204"/>
        <scheme val="minor"/>
      </rPr>
      <t xml:space="preserve">стандартная ставка </t>
    </r>
  </si>
  <si>
    <r>
      <t>Ставка социального налога для застрахованных устанавливается в размере, в том числе:</t>
    </r>
    <r>
      <rPr>
        <i/>
        <sz val="10"/>
        <color theme="1"/>
        <rFont val="Calibri"/>
        <family val="2"/>
        <charset val="204"/>
        <scheme val="minor"/>
      </rPr>
      <t xml:space="preserve"> для бюджетных учреждений </t>
    </r>
  </si>
  <si>
    <r>
      <rPr>
        <b/>
        <sz val="12"/>
        <color rgb="FF000000"/>
        <rFont val="Agency FB"/>
        <family val="2"/>
      </rPr>
      <t>*</t>
    </r>
    <r>
      <rPr>
        <b/>
        <sz val="12"/>
        <color rgb="FF000000"/>
        <rFont val="Times New Roman"/>
        <family val="1"/>
        <charset val="204"/>
      </rPr>
      <t>Согласно положении статьи 24 Налогового кодекса Республики Таджикистан существуют следующие виды налоги</t>
    </r>
  </si>
  <si>
    <t>24.12.2021</t>
  </si>
  <si>
    <t xml:space="preserve">часть (2) статьи 12 Закона о местных публичных финансах № 397/2003 </t>
  </si>
  <si>
    <t>Повышение финансовых возможностей местных бюджетов для финансирования местной дорожной инфраструктуры</t>
  </si>
  <si>
    <t>слова "50 процентов" заменены словами "100 процентов".</t>
  </si>
  <si>
    <t>Плательщики сборов - 
Субъекты налогообложения по дорожным сборам установлены в статьях 337, 344, 349,
353, 357 и 362 НК</t>
  </si>
  <si>
    <r>
      <rPr>
        <sz val="11"/>
        <rFont val="Arial"/>
        <family val="2"/>
        <charset val="204"/>
      </rPr>
      <t>Объекты налогообложения по дорожным сборам установлены в статьях 338, 345, 350, 354, 358  363 НК</t>
    </r>
  </si>
  <si>
    <t>Дорожный сбор - доходы от платы за пользование дорогами 100% будут перечисляться в местные бюджеты</t>
  </si>
  <si>
    <t xml:space="preserve">2)  статья 288 Налогового кодекса дополнена пунктом 17¹), часть (2) статьи 289Налогового кодекса, статья 290 Налогового кодекса дополнена пунктом n¹) 
  </t>
  </si>
  <si>
    <t xml:space="preserve">Накопление финансовых ресурсов в национальный публичный бюджет </t>
  </si>
  <si>
    <t>2) Парковка – специально обустроенное место для временной стоянки транспортных средств, авторизованное органом местного публичного управления.                                                                      сбор за парковку – юридические или физические лица – владельцы транспортных средств, пользующиеся парковкой                                                                   сбора за парковку – парковочное место, специально обустроенное в общественной зоне и авторизованное органом местного публичного управления, используемое для стоянки транспортного средства в течение определенного времени</t>
  </si>
  <si>
    <t>2)  юридические или физические лица – владельцы транспортных средств, пользующиеся парковкой</t>
  </si>
  <si>
    <t>2) парковочное место, специально обустроенное в общественной зоне и авторизованное органом местного публичного управления, используемое для стоянки транспортного средства в течение определенного времени</t>
  </si>
  <si>
    <t xml:space="preserve">2) введено понятие "парковка", а также сбор за парковку                                    </t>
  </si>
  <si>
    <t xml:space="preserve">1) пунк 3) статьи 288 Налогового кодекса                                                          
</t>
  </si>
  <si>
    <t>Изменения произведены по результатам признания Конституционным судом РМ неконституционными максимальные ставки местных сборов, установленные законодателем.</t>
  </si>
  <si>
    <t>Начиная с налогового периода 2022 года, в результате изменений и дополнений, произведенных в разделе VII Налогового кодекса, понятия
„предельная ставка местного сбора” и
«конкретная ставка местного сбора» исключены и введено понятие «Ставка местного сбора – адвалорная ставка в процентах от налогооблагаемой базы объекта налогообложения или ставка в абсолютной сумме, устанавливаемая органом местного публичного управления при утверждении соответствующего местного бюджета.»
В результате соответствующих изменений органы местного публичного управления при
установлении ставок местных сборов не ограничены предельными размерами.</t>
  </si>
  <si>
    <t xml:space="preserve">Налогооблагаемая база объектов налогообложения установлена в приложении к разделу VII Налогового кодекса, по каждому местному сбору в отдельности                                                                                                                                                                                                                                                                                                                                                                                                         </t>
  </si>
  <si>
    <t xml:space="preserve">1) изменено понятие ставки местного сбора        
                                                                                                                                                                                                                                                                                                         </t>
  </si>
  <si>
    <t>Приложение 1 к 4 разделу HK</t>
  </si>
  <si>
    <t>повышение Акцизa</t>
  </si>
  <si>
    <t>Картриджи и стики для электронных сигарет; препараты для использования в картриджах и стиках для электронных сигарет</t>
  </si>
  <si>
    <t>1957 леев</t>
  </si>
  <si>
    <t>Прочие</t>
  </si>
  <si>
    <t>7082 лея</t>
  </si>
  <si>
    <t>Алкилбензол линейный</t>
  </si>
  <si>
    <t>Прочие растворители и разбавители сложные органические, в другом месте не поименованные или не включенные; готовые составы для удаления красок или лаков</t>
  </si>
  <si>
    <t>Эфиры простые, эфироспирты, эфирофенолы, эфироспиртофенолы, пероксиды спиртов, простых эфиров и кетонов (определенного или неопределенного химического состава) и их галогенированные, сульфированные, нитрованные или нитрозированные производные</t>
  </si>
  <si>
    <t>Пентанол (спирт амиловый)</t>
  </si>
  <si>
    <t>Октанол (спирт октиловый) и его изомеры</t>
  </si>
  <si>
    <t>Прочие бутанолы</t>
  </si>
  <si>
    <t>Моноспирты насыщенные (метанол, пропан-1-ол, пропан-2-ол, бутан-1-ол)</t>
  </si>
  <si>
    <t>Прочие углеводороды циклические</t>
  </si>
  <si>
    <t>Смеси изомеров ксилола</t>
  </si>
  <si>
    <t>Толуол</t>
  </si>
  <si>
    <t>Бензол для использования в качестве горючего или топлива</t>
  </si>
  <si>
    <t>Прочие циклоалканы, циклоалкены и циклотерпены</t>
  </si>
  <si>
    <t>Циклогексан</t>
  </si>
  <si>
    <t>Прочие углеводороды ациклические ненасыщенные</t>
  </si>
  <si>
    <t>Бута-1,3-диен</t>
  </si>
  <si>
    <t>Углеводороды ациклические насыщенные</t>
  </si>
  <si>
    <t>Кислород</t>
  </si>
  <si>
    <t>4239 леев</t>
  </si>
  <si>
    <t>Азот</t>
  </si>
  <si>
    <t>3837 леев</t>
  </si>
  <si>
    <t>Прочие сжиженные газы</t>
  </si>
  <si>
    <t>3947 леев</t>
  </si>
  <si>
    <t>Этилен, пропилен, бутилен и бутадиен</t>
  </si>
  <si>
    <t>Бутан</t>
  </si>
  <si>
    <t>Пропан</t>
  </si>
  <si>
    <t>Газойли</t>
  </si>
  <si>
    <t>2980 леев</t>
  </si>
  <si>
    <t>Газойли, включая дизельное и печное топливо</t>
  </si>
  <si>
    <t>Легкие и средние дистилляты и продукты</t>
  </si>
  <si>
    <t>Газовый конденсат природный</t>
  </si>
  <si>
    <t>Смеси ароматических углеводородов прочие, 65 об.% которых или более (включая потери) перегоняется при температуре 250°С по методу ISO 3405 (эквивалентному методу ASTM D 86)</t>
  </si>
  <si>
    <t>Ксилол для использования в качестве горючего или топлива</t>
  </si>
  <si>
    <t>Толуол для использования в качестве горючего или топлива</t>
  </si>
  <si>
    <t>Табачные стики для устройств для нагревания табака</t>
  </si>
  <si>
    <t>959 леев</t>
  </si>
  <si>
    <t>Тонкорезаный табак для скручивания сигарет</t>
  </si>
  <si>
    <t>1323 лея</t>
  </si>
  <si>
    <t>Курительный табак, прочий промышленно изготовленный табак и промышленные заменители табака; табак "гомогенизированный" или "восстановленный"; табачные экстракты и эссенции</t>
  </si>
  <si>
    <t>165,70 лея</t>
  </si>
  <si>
    <t>Прочие сигары, сигариллы и сигареты, содержащие заменители табака</t>
  </si>
  <si>
    <t>41%, но не менее 959 леев</t>
  </si>
  <si>
    <t>Сигареты, содержащие табак:– без фильтра:с мундштуком, прочие</t>
  </si>
  <si>
    <t>715 леев + 13%, но не менее 959 леев</t>
  </si>
  <si>
    <t>Сигареты, содержащие табак:– без фильтра:овальные длиной до 70 мм</t>
  </si>
  <si>
    <t>Сигареты, содержащие табак:– с фильтром</t>
  </si>
  <si>
    <t>Сигары, сигары с обрезанными концами и сигариллы, содержащие табак</t>
  </si>
  <si>
    <t>Спирт этиловый неденатурированный с концентрацией спирта менее 80 об.%; спиртовые настойки, ликеры и прочие спиртные напитки</t>
  </si>
  <si>
    <t>115,02 лея</t>
  </si>
  <si>
    <t>Спирт этиловый неденатурированный с концентрацией спирта 80 об.% или более; этиловый спирт и прочие спиртовые настойки, денатурированные, любой концентрации</t>
  </si>
  <si>
    <t>Сидр и перри, негазированные, в сосудах емкостью более 2 л</t>
  </si>
  <si>
    <t>3,20 лея</t>
  </si>
  <si>
    <t>Сидр и перри, негазированные, в сосудах емкостью 2 л или менее</t>
  </si>
  <si>
    <t>Сидр и перри, газированные</t>
  </si>
  <si>
    <t>Напитки прочие сброженные (напиток медовый); смеси из сброженных напитков и смеси сброженных напитков и безалкогольных напитков, в другом месте не поименованные или не включенные, за исключением сидра и перри</t>
  </si>
  <si>
    <t>16,54 лея</t>
  </si>
  <si>
    <t>Вермуты и виноградные натуральные вина прочие, с добавлением растительных или ароматических веществ</t>
  </si>
  <si>
    <t>Пиво солодовое</t>
  </si>
  <si>
    <t>2,90 лея</t>
  </si>
  <si>
    <t>06.12.2021</t>
  </si>
  <si>
    <t>Закон о бюджете государственного социального страхования на 2022 год № 206  от  06.12.2021</t>
  </si>
  <si>
    <t xml:space="preserve">2)  цифры "2886" заменены цифрами "3270" </t>
  </si>
  <si>
    <t xml:space="preserve">2) физические лица – собственники или арендаторы сельскохозяйственных земель, обрабатывающие землю индивидуально    </t>
  </si>
  <si>
    <t>2) фиксированная сумма в размере 3270 леев</t>
  </si>
  <si>
    <t xml:space="preserve">1) цифры "11331" заменены цифрами "12838"                                                    </t>
  </si>
  <si>
    <t xml:space="preserve">1)– учредители индивидуальных предприятий;
– физические лица, осуществляющие независимую деятельность в сфере розничной торговли, за исключением торговли подакцизными товарами;                                                                                                               
– физические лица, осуществляющие деятельность в сфере закупок продукции растениеводства и/или садоводства и/или объектов растительного мира;                                                                        – обладатели предпринимательского патента;                                                                                                                                                                                                                                                                                          </t>
  </si>
  <si>
    <t>годовой фиксированный сбор в соответствии с ежегодным законом о бюджете государственного социального страхования</t>
  </si>
  <si>
    <t xml:space="preserve">1) фиксированная сумма в размере 12838 леев   
</t>
  </si>
  <si>
    <t xml:space="preserve">цифры "11331" заменены цифрами "12838"                                                    </t>
  </si>
  <si>
    <t>Работодатель в области таксомоторных автотранспортных перевозок пассажиров – за лиц, работающих по индивидуальному трудовому договору, осуществляющих таксомоторные автотранспортные перевозки пассажиров;</t>
  </si>
  <si>
    <t xml:space="preserve">фиксированная сумма в размере 12838 леев </t>
  </si>
  <si>
    <t>4) часть (1) статьи 35 Налогового кодекса</t>
  </si>
  <si>
    <t>Гарантирование социальной и налоговой справедливости</t>
  </si>
  <si>
    <t>4) цифры "4500" заменены цифрами "9000", а цифры "18900" – цифрами "19800".</t>
  </si>
  <si>
    <t>Налогоплательщики (физическое лицо–резидент)</t>
  </si>
  <si>
    <t>х</t>
  </si>
  <si>
    <t>4) освобождение на иждивенцев</t>
  </si>
  <si>
    <t>3) часть (2) статьи 34 Налогового кодекса</t>
  </si>
  <si>
    <t>3) цифры "18900" заменены цифрами "19800".</t>
  </si>
  <si>
    <t>3) освобождение для супруги (супруга)</t>
  </si>
  <si>
    <t>2) часть (1) и часть (2) статьи 33 Налогового кодекса</t>
  </si>
  <si>
    <t>2) цифры "25200" заменены цифрами "27000", цифры "30000" заменены цифрами "31500".</t>
  </si>
  <si>
    <t>2) личное освобождение</t>
  </si>
  <si>
    <t xml:space="preserve">1) первое тире части (3³) статьи 90¹ Налогового кодекса                                                                               
</t>
  </si>
  <si>
    <t xml:space="preserve">1) "12 процентов" заменены словами "18 процентов"     
</t>
  </si>
  <si>
    <t xml:space="preserve">1) плательщик выйгрышей </t>
  </si>
  <si>
    <t>1) выигрыши в азартных играх, за исключением выигрышей в лотереях и/или спортивных пари в части, в какой величина каждого выигрыша не превышает одного процента личного освобождения, установленного в части (1) статьи 33;</t>
  </si>
  <si>
    <t xml:space="preserve">1) подоходный налог в размере 18%                 
</t>
  </si>
  <si>
    <t>Поправки являются бессрочными.</t>
  </si>
  <si>
    <t>Новые поправки вступили в силу с 1 января 2022-года</t>
  </si>
  <si>
    <t>27.12.2021
№454-VIQD</t>
  </si>
  <si>
    <t>Yeni maddələr 
219.4-1.
220.9-1.</t>
  </si>
  <si>
    <t>Поправка была внесена с целью регулирования налогового режима лотерей в Азербайджанской Республике в режиме единого налогообложения со ставками на спорт, регулирования уплаты упрощенного налога организатором лотереи в размере 6% от денежных средств, полученных от участников лотереи, и продавцом лотерейных билетов в размере 4% от комиссионного вознаграждения, уплачиваемого ему организатором лотереи.</t>
  </si>
  <si>
    <t xml:space="preserve">Внести статьи 219.4-1 и 220.9-1 следующего содержания:  "219.4-1. Средства от реализации лотерейных билетов для организатора лотереи, а для продавца лотерейных билетов - плата (вознаграждение), выплачиваемая ему организатором лотереи, является объектом налогообложения упрощенным налогом."                                                                                                            
"220.9-1. От средств, полученных от реализации лотерейных билетов организатором лотереи, исчисляется упрощенный налог по ставке 6% , а продавцом лотерейных билетов — от платы (вознаграждения), выплачиваемой ему организатором лотереи, по ставке 4%."
</t>
  </si>
  <si>
    <t xml:space="preserve">Статья 218. Плательщики упрощенного налога
218.4.2. лица, являющиеся операторами спортивных азартных игр и продавцами спортивных азартных игр, а также организатор лотерей и продавец лотерейных билетов;
</t>
  </si>
  <si>
    <t>Статья 219. Объект налогообложения                                                                                                                                                                                                                                                                                                            219.4-1. Средства от реализации лотерейных билетов для организатора лотереи, плата (вознаграждение), выплачиваемая продавцу лотерейных билетов организатором лотереи являются объектом налогообложения упрощенного налога.</t>
  </si>
  <si>
    <t xml:space="preserve">Статья 220. Ставка упрощенного налога
220.9-1. Организатором лотереи исчисляется упрощенный налог по ставке 6% от средств, полученных от реализации лотерейных билетов, а продавцом лотерейных билетов — по ставке 4% от платы (вознаграждения), выплачиваемой ему организатором лотереи.
</t>
  </si>
  <si>
    <t>218.4.2.
219.4.
220.9.</t>
  </si>
  <si>
    <t xml:space="preserve">Статью 218.4.2 изложить в следующей редакции:
"218.4.2. лица, являющиеся операторами спортивных -азартных игр и продавцами спортивных азартных игр, а также организаторами лотерей и продавцами лотерейных билетов;" 
Статьи 219.4 и 220.9 изложить в следующей редакции:                                                                                                                                                                                                                                                                           " 219.4. Средства от реализации билетов на спортивные азартные игры для оператора спортивных азартных игр, а для продавца спортивных азартных игр — плата (вознаграждение), выплачиваемая ему оператором спортивных азартных игр, является объектом налогообложения упрощенным налогом."              
220.9. От средств, полученных от реализации спортивных азартных игр, оператором спортивных азартных игр, исчисляется упрощенный налог по ставке 6%, а продавцом спортивных азартных игр от платы (вознаграждения), выплачиваемой ему оператором спортивных азартных игр, — по ставке 4%.
</t>
  </si>
  <si>
    <t xml:space="preserve">Статья 218. Плательщики упрощенного налога
218.4.2. лица, являющиеся операторами  и продавцами спортивных азартных игр , а также организатор лотерей и продавец лотерейных билетов;
</t>
  </si>
  <si>
    <t xml:space="preserve">Статья 219. Объект налогообложения
219.4. Средства от реализации билетов на спортивные азартные игры для оператора спортивных азартных игр, плата (вознаграждение), выплачиваемая оператором спортивных азартных игр,продавцу спортивных игр являются объектом налогообложения упрощенного налога.
</t>
  </si>
  <si>
    <t xml:space="preserve">Статья 220. Ставка упрощенного налога
220.9. Оператором спортивных азартных игр упрощенный налог исчисляется по ставке 6% от средств, полученных от реализации спортивных азартных игр, а продавцом спортивных азартных игр – по ставке 4% от платы (вознаграждения), выплачиваемой ему оператором спортивных азартных игр.
</t>
  </si>
  <si>
    <t>03.12.2021
№ 406-VIQD</t>
  </si>
  <si>
    <t>220.8.4.</t>
  </si>
  <si>
    <t>Применяется с целью  снижения финансового (налогового) бремени населения за счет социальных выплат.</t>
  </si>
  <si>
    <t>В статье 220.8.4 цифры «0,5» заменить цифрами «0,3».</t>
  </si>
  <si>
    <t xml:space="preserve">Статья 220. Ставка упрощенного налога                                                                                                                                                                   220.8.1. Если здание и земельный участок расположены на территории города Баку, а также на территории его поселков и сел, к установленной настоящей статьей сумме упрощенного налога, в зависимости от зон, установленных соответствующим органом исполнительной власти, применяются следующие коэффициенты:                                                                            
220.8.4. если они расположены на территории других районов (городов) и поселков (сел), то к установленной настоящей статьей сумме упрощенного налога - 0,3.
</t>
  </si>
  <si>
    <t>Yeni maddə
218-1.1.6.</t>
  </si>
  <si>
    <t>Поправка была внесена с целью предотвращения повторного налогооблажения от выручки от реализации лотерейных билетов, в качестве агента на последующих этапах, учитывая, что с вознаграждения (премии), уплаченного дистрибьютору при сдаче лотерейных билетов дистрибьютору, взимался упрощенный налог в размере 4%.</t>
  </si>
  <si>
    <t>Добавить статью 218-1.1.6 следующего содержания:                                                                                                                                                                                                                                                                                            "218-1.1.6. Выручка от оказания услуг по реализации лотерейных билетов в агентском порядке на всех этапах на основании договора, заключенного с продавцом лотерейных билетов, или на основании его поручения."</t>
  </si>
  <si>
    <t xml:space="preserve">Упрощенный налог                                                                                     
Статья 218-1. Освобождения и льготы
218-1.1.6. Выручка от оказания услуг по реализации лотерейных билетов в качестве агента на всех этапах на основании договора, заключенного с продавцом лотерейных билетов, или на основании его поручения.
</t>
  </si>
  <si>
    <t>Yeni maddə
218-1.1.5.1-1.</t>
  </si>
  <si>
    <t>В части снижения финансового (налогового) бремени населения за счет социальных выплат.</t>
  </si>
  <si>
    <t>Дополнить статьей 218-1.1.5.1-1 следующего содержания:                                                                                                                                                                                                                                                                      "218-1.1.5.1-1. при наличии в собственности у физического лица только одного жилого помещения (в том числе в совместной собственности мужа и жены) предоставление указанных жилых помещений при наличии документов, подтверждающих проживание лица в данном жилом помещении в течение не менее 3-х календарных лет (справки организаций, оказывающих коммунальные услуги, подтверждающие регистрацию лица по данному адресу в качестве абонента), независимо от того, зарегистрировано оно в данном жилом помещении или нет."</t>
  </si>
  <si>
    <t>Упрощенный налог                                                                                                                                                Статья 218-1. Освобождения и льготы                                                                                                                                                                218-1.1.5.1-1. при наличии в собственности у физического лица только одного жилого помещения (в том числе в общей совместной собственности мужа и жены) предоставление указанных жилых помещений при наличии документов, подтверждающих проживание лица в данном жилом помещении в течение не менее 3-х календарных лет (справки организаций, оказывающих коммунальные услуги, подтверждающие регистрацию лица по данному адресу в качестве абонента), независимо от того, зарегистрировано оно в данном жилом помещении или нет.</t>
  </si>
  <si>
    <t>218-1.1.5.1.</t>
  </si>
  <si>
    <t>Статью 218-1.1.5.1 дополнить частью второй следующего содержания:                                                                                                                                                                                                                                                                                                                                              "Если физическое лицо зарегистрировано в жилой площади, расположенной в снесенном здании, по месту жительства в течение не менее 3 календарных лет (с суммированием сроков регистрации в снесенном здании и новом здании, построенном на месте снесенного здания), к предъявлению жилой площади, предоставленной данному физическому лицу, в новом здании, построенном на месте снесенного здания, также применяются положения настоящей статьи. При этом освобождение от упрощенного налога применяется на основании справки, выданной местным органом исполнительной власти и подтверждающей факт сноса жилых помещений и предоставление нового жилого помещения взамен снесенного жилого помещения в пределах площади жилого помещения физического лица (а в случае предоставления дополнительный площади - по дополнительной площади в пределах 20% снесенного жилого помещения)".</t>
  </si>
  <si>
    <t xml:space="preserve">Упрощенный налог                                                                                                                                              Статья 218-1. Освобождения и льготы                                                                                                                                                                            218-1.1.5.1. предоставление физическими лицами жилых помещений, в которых они зарегистрированы по месту жительства не менее 3 календарных лет;
Если физическое лицо зарегистрировано в жилой площади, расположенной в снесенном здании, по месту жительства в течение не менее 3 календарных лет (с суммированием сроков регистрации в снесенном здании и новом здании, построенном на месте снесенного здания), к жилой площади, предоставленной этому физическому лицу, в новом здании, построенном на месте снесенного здания, также применяются положения настоящей статьи. При этом освобождение от упрощенного налога применяется на основании справки, выданной местным органом исполнительной власти и подтверждающей снос жилых помещений и предоставление нового жилого помещения взамен снесенного жилого помещения в пределах площади жилого помещения физического лица (а в случае предоставления большей площади- по площади, превыщающий 20 процентов снесенного жилого помещения);
</t>
  </si>
  <si>
    <t>Yeni maddə
217-1.</t>
  </si>
  <si>
    <t>Применяется в целях снижения налоговой нагрузки на бизнес и стимулирования предпринимательской деятельности.</t>
  </si>
  <si>
    <t xml:space="preserve">Налоговый льготы. Статья 217-1.            Добавить статью 217-1 следующего содержания:                                                                                                                                                                                                                                                                                                                                                    "Статья 217-1. Налоговые льготы
Сумма промыслового налога, исчисленная налогоплательщиком за календарный год по иным полезным ископаемым, кроме нефти и газа, уменьшается в последнем отчетном месяце календарного года не более чем на сумму исчисленного за данный календарный год и уплаченного им земельного налога за земельные участки, в которых добываются данные полезные ископаемые."
</t>
  </si>
  <si>
    <t xml:space="preserve">Статья 214. Плательщики налога
Плательщиками промыслового налога являются физические лица и предприятия, добывающие полезные ископаемые из недр на территории Азербайджанской Республики (включая сектор Каспийского моря (озера), принадлежащий Азербайджанской Республике).
</t>
  </si>
  <si>
    <t xml:space="preserve">Статья 217-1. Налоговые льготы
Сумма  промыслового налога, исчисленная налогоплательщиком за календарный год по полезным ископаемым, за исключением нефти и газа, уменьшается в последнем отчетном месяце календарного года на сумму превышающую исчисленный за этот календарный год и уплаченный им земельный налог за земельные участки, в которых добываются эти полезные ископаемый.
</t>
  </si>
  <si>
    <t>216.2.</t>
  </si>
  <si>
    <t>В части расширения налогооблагаемой базы.</t>
  </si>
  <si>
    <t>В таблице статьи 216.2 строки с тринадцатой по семнадцатую считать соответственно строками с четырнадцатой по восемнадцатую и дополнить строкой тринадцатой следующего содержания:                                                                                   "- гипс, гажа - 1,0"</t>
  </si>
  <si>
    <t xml:space="preserve">Промысловый налог                                                                                                                                                                                                                                                          Статья 214. Плательщики налога
Плательщиками промыслового налога являются физические лица и предприятия, добывающие полезные ископаемые из недр на территории Азербайджанской Республики (включая сектор Каспийского моря (озера), принадлежащий Азербайджанской Республике).
</t>
  </si>
  <si>
    <t xml:space="preserve">Статья 216. Ставки налога
216.2. Промысловый налог исчисляется по следующим ставкам за каждый кубометр в зависимости от следующих видов добываемых из недр полезных ископаемых:
- гипс, гажа - 1,0                                                                                                                                                                                                                                                                                                                                                          Статья 217-1. Налоговые льготы
</t>
  </si>
  <si>
    <t>Yeni maddə
207.8.</t>
  </si>
  <si>
    <t>Добавить статью 207.8 следующего содержания:                                                                                                             "207.8. Земельный налог за земельные участки, привлеченные к работам по поиску, оценке и разведке месторождений полезных ископаемых (кроме месторождений нефти и газа) на основании геологического отводного документа на основании соответствующих подтверждающих документов (договор подряда лица, осуществляющего геолого-разведывательные работы, геолого-разведывательный план, отчет, представленный в связи с геологической разведкой) уменьшается на 75% за календарный год, в котором начались работы по поиску, оценке и разведке месторождений полезных ископаемых."</t>
  </si>
  <si>
    <t xml:space="preserve">                                                                                                                                                               Статья 207. Налоговые льготы
207.8. Земельный налог  на земельные участки, используемые для поиска,оценки и разведки месторождений полезных ископаемых (кроме месторождений нефти и газа) на основании геологического отводного документа и соответствующих подтверждающих документов (договор подряда лица, осуществляющего геолого-разведывательные работы, геолого-разведывательный план, отчет, связаный с геологической разведкой) уменьшается на 75 процентов за календарный год, в котором начались работы по поиску, оценке и разведке месторождений полезных ископаемых.
Положения настоящей статьи не распространяются на земельные участки, задействованные в поиске, оценке и разведке месторождений полезных ископаемых (за исключением месторождений нефти и газа) на основании геологического отводного документа в том же налоговом году.
</t>
  </si>
  <si>
    <t>В статье 205 перед словом  «в пользовании» добавить слова  «на основании аренды или на иных основаниях»;</t>
  </si>
  <si>
    <t xml:space="preserve">Статья 205. Объект налогообложения
Объектом налогообложения являются земельные участки, находящиеся в собственности / пользовании физических лиц и предприятий на территории Азербайджанской Республики на основании аренды или на иных основаниях .        
</t>
  </si>
  <si>
    <t xml:space="preserve">В статье 204 перед словом «в пользование»" добавить слова «на основании аренды или иных основаниях»  и перед словами «физические лица»  добавить слова  «в том числе пользующиеся земельными участками, находящимися в государственной и муниципальной собственности, на основании аренды или на иных основаниях»;                                                                                                                                                                      </t>
  </si>
  <si>
    <t xml:space="preserve">Статья 204. Плательщики налога
Плательщиками земельного налога являются физические лица и предприятия, имеющие в собственности или пользовании на основании аренды или на иных основаниях земельные участки на территории Азербайджанской Республики, в том числе пользующиеся земельными участками, находящимися в государственной и муниципальной собственности, на основании аренды или на иных основаниях.
</t>
  </si>
  <si>
    <t>В статье 203.1 слово  «пользователей» заменить словами  «лиц, пользующихся землей на основании аренды или на иных основаниях» ;</t>
  </si>
  <si>
    <t xml:space="preserve">Статья 203. Земельный налог
203.1. Земельный налог рассчитывается ежегодно в виде фиксированного платежа за земельный участок независимо от результатов хозяйственной деятельности собственников или лиц, пользующихся землей на основании аренды или на иных основаниях.
</t>
  </si>
  <si>
    <t>199.4.
199.4.1.
199.4.2.
199.4.3.
199.4.4.</t>
  </si>
  <si>
    <t xml:space="preserve">После слова  «предприятия» части первой статьи 199.4 добавить слова  «и индивидуального предпринимателя»";                                                                                          В статье 199.4.1 слово  «объекты» заменить словами  «основных средств»;                                                                                                                                                                                                 Статью 199.4.2 изложить в следующей редакции:                                                                                                                                                                                                                                                                                  «199.4.2. продуктопроводы, железные и автомобильные дороги, линии связи и электропередачи, объекты мелиоративных и оросительных систем, спутники и другие космические объекты»;   
Статью 199.4.3 изложить в следующей редакции:                                                                                                                                                                                                         «199.4.3. принадлежащие физическим лицам легковые автомобили, не используемые в предпринимательской деятельности»                                                                                                     В статье 199.4.4 слово " «предприятия»  заменить словами  «налогоплательщики, осуществляющие деятельность в сфере», слово  «объекты» заменить словами " «основных средств»;
</t>
  </si>
  <si>
    <t xml:space="preserve">Налог на имущество                                                                              
Статья 196. Плательщики налога
Плательщиками налога на имущество являются указанные в статье 197 настоящего Кодекса физические лица и предприятия, составляющие объекты налогообложения.
</t>
  </si>
  <si>
    <t xml:space="preserve">199.4. В целях налогообложения стоимость имущества предприятия и индивидуального предпринимателя уменьшается в размере стоимости следующих объектов:
199.4.1. основных средств, используемых для экологии, пожарной безопасности или гражданской обороны;
199.4.2. трубопроводы для передачи прдукции, железные и автомобильные дороги, линии связи и электропередачи, объекты мелиоративных и оросительных систем, спутники и другие космические объекты;
199.4.3. легковые автомобили физических лиц, не используемые в предпринимательской деятельности;
199.4.4. основных средств налогоплательщиков, осуществляющих деятельность в сфере образования, медицины, культуры и спорта, используемых исключительно по назначению этих сфер;
</t>
  </si>
  <si>
    <t>198.2.</t>
  </si>
  <si>
    <t>После слова «Предприятия» в статье 198.2 добавить слова «и индивидуальные предприятия»;</t>
  </si>
  <si>
    <t>198.2. Предприятия и индивидуальные  предприниматели уплачивают налог на имущество по ставке 1 процент от стоимости основных средств, определяемой согласно статье 202 настоящего Кодекса.</t>
  </si>
  <si>
    <t>198.1.</t>
  </si>
  <si>
    <t>В статье 198.1 после слов «Физические лица» добавить слова «за здания, средства водного и воздушного транспорта»;</t>
  </si>
  <si>
    <t xml:space="preserve">Налог на имущество                                                                               
Статья 196. Плательщики налога
Плательщиками налога на имущество являются указанные в статье 197 настоящего Кодекса физические лица и предприятия, составляющие объекты налогообложения.
</t>
  </si>
  <si>
    <t xml:space="preserve">198.1. Физические лица уплачивают налог на имущество за здания, средства водного и воздушного транспорта в следующем порядке и по следующим ставкам:
198.1.1. к каждому квадратному метру площади зданий (в отношении жилых помещений - части, превышающей 30 квадратных метров), находящихся в их частной собственности, применяются ставки, указанные в следующем  порядке (если здание располагается в Баку, то с применением к данным ставкам, установленным соответствующим органом исполнительной власти, коэффициентов не ниже 0,7 и не выше 1,5):                                                                                                               Баку - 0,4                                                                                                                                          города Гянджа, Сумгаит и Абшеронский район - 0,3                                                                                                                    Другие города (за исключением городов районного подчинения), районные центры  - 0,2
Города, поселки и села районного подчинения (за исключением поселков и сел городов Баку и Сумгаит, а также Апшеронского района)  - 0,1
</t>
  </si>
  <si>
    <t>197.2.</t>
  </si>
  <si>
    <t>В статье 197.2 слова  «предприятиями» заменить словами  «предприятиями и индивидуальными предпринимателями» и в обоих случаях после слов  «стоимости основных средств» добавить слова  «(за исключением активов, указанных в статье 197.1.1 настоящего Кодекса)»;</t>
  </si>
  <si>
    <t xml:space="preserve">197.2. Стоимость основных средств (за исключением активов, указанных в статье 197.1.1 настоящего Кодекса), которые являются объектом налогообложения и объединяются предприятиями и индивидуальными предпринимателями для осуществления совместной предпринимательской деятельности без образования юридического лица, включается участниками этой совместной деятельности, также объединяющими основные средства, в декларацию для целей налогообложения. Стоимость основных средств (за исключением активов, указанных в статье 197.1.1 настоящего Кодекса), созданных (приобретенных) в результате совместной деятельности, включается в декларацию участниками совместной деятельности соответственно их долям в собственности, определенным по договорам. </t>
  </si>
  <si>
    <t>197.1.3.
197.1.4.</t>
  </si>
  <si>
    <t>Vergitutma bazasının genişləndirilməsi baxımından edilmişdir.</t>
  </si>
  <si>
    <t xml:space="preserve">В статье 197.1.3 после слова «предприятий» добавить слова «а также индивидуальных предпринимателей» и заменить слова «среднегодовая стоимость средств» словами «средства (за исключением активов, указанных в статье 197.1. 1 настоящего Кодекса)» ;                                                                                                                                                                В статье 197.1.4 слова «предприятия-нерезиденты» заменить словами «лица», слова «среднегодовая стоимость денежных средств» заменить словами «средства (за исключением активов, указанных в статье 197.1. 1 настоящего Кодекса)»;
</t>
  </si>
  <si>
    <t>197.1.3. основные средства (за исключением активов, указанных в статье 197.1. 1 настоящего Кодекса), находящиеся на балансе предприятий, а также индивидуальных предпринимателей;                                                                                                                       197.1.4. для лиц, осуществляющих предпринимательскую деятельность через постоянное представительство в Азербайджанской Республике, - основные средства (за исключением активов, указанных в статье 197.1. 1 настоящего Кодекса), связанные только с постоянным представительством.</t>
  </si>
  <si>
    <t>Yeni maddələr
190.4.1-3
 190.4.1-4</t>
  </si>
  <si>
    <t xml:space="preserve">В конце статьи 190.4.1-2 точку заменить точкой с запятой и добавить статьи 190.4.1-3 и 190.4.1-4 следующего содержания:                                                                                                                                        "190.4.1-3. для легковых автомобилей с объемом двигателя более 3000 кубических сантиметров, с момента выпуска которых прошло более 3-х лет:                                                                                                                            
 - при объеме двигателя до 4000 кубических сантиметров - 5600 манатов + 15 манатов за каждый кубический сантиметр для части объема двигателя 3001-4000 кубических сантиметров   
                                                                                                                                                                                                                                                                                                                                         - при объеме двигателя до 5000 кубических сантиметров - 20600 манатов + 40 манатов за каждый кубический сантиметр для части объема двигателя 4001-5000 кубических сантиметров -    
                                                                                                                                                                                                                                                                                                                                                - при объеме двигателя более 5000 кубических сантиметров  - 60600 манатов + 80 манатов за каждый кубический сантиметр для части объема двигателя более 5000 кубических сантиметров -    
                                                                                                                                                                                                                                                                                                                    190.4.1-4. Если дата производства автомобилей, ввозимых в Азербайджанскую Республику, превышает 7 лет, акциз исчисляется с применением к сумме, начисленной на основании статей 190.4.1 и 190.4.1-3 настоящего Кодекса, повышающего коэффициента 1,2 для автомобилей с бензиновым двигателем и 1,5 для автомобилей с дизельным двигателем;"
</t>
  </si>
  <si>
    <t xml:space="preserve">190.4.1-3. для легковых автомобилей с объемом двигателя более 3000 кубических сантиметров и датой выпуска более 3-х лет:   
  - при объеме двигателя до 4000 кубических сантиметров - 5600 манатов + 15 манат  за каждый кубический сантиметр для части 3001-4000 кубических сантиметров объема двигателя.
 -  при объеме двигателя до 5000 кубических сантиметров - 20600 манатов + 40 манатов за каждый кубический сантиметр для части 4001-5000 кубических сантиметров объема двигателя. -                                                                                                                                                                                                                                                                                                                                                - при объеме двигателя более 5000 кубических сантиметров  - 60600 манатов + 80 манатов  за каждый кубический сантиметр для части  5000 кубических сантиметров объема двигателя. 
- 190.4.1-4. Если дата производства автомобилей, ввозимых в Азербайджанскую Республику, превышает 7 лет, акциз насчисляется на основании статей 190.4.1 и 190.4.1-3 настоящего Кодекса и повышающего коэффициента: 1,2 для автомобилей с бензиновым двигателем и 1,5 для автомобилей с дизельным двигателем;
</t>
  </si>
  <si>
    <t>190.3.1-190.3.3.
190.3.8.</t>
  </si>
  <si>
    <t>В цельях расширения налогооблагаемой базы.</t>
  </si>
  <si>
    <t xml:space="preserve">В статьях 190.3.1-190.3.3 цифры "3,2" заменить цифрами "4,0";   
В статье 190.3.8 цифры «35,0» заменить цифрами «38,5»;
</t>
  </si>
  <si>
    <t xml:space="preserve">190.3.1. питьевой спирт (в том числе неденатурированный этиловый спирт с  крепостью не менее 80 процентов; спирт этиловый неденатурированный с составом спирта менее 80 процентов) - 4,0 манатов за литр;
190.3.2. водка, крепленые напитки и крепленые питьевые материалы, ликер и ликерные изделия - 4,0 манатов за литр;
190.3.3. коньяк и коньячные материалы - 4,0 манатов за литр;                                                                                                                                                                                190.3.8. изготовленные из табака сигареты и их заменители - 35,0 манатов за 1000 штук;
</t>
  </si>
  <si>
    <t>190.1.
190.3.14
190.3.15
və yeni maddə 190.3.16</t>
  </si>
  <si>
    <t xml:space="preserve">Абзац 12 части первой статьи 190.1 после слов "табак для кальяна" дополнить словами "и заменители табака", в конце абзаца 13 данной статьи точку заменить точкой с запятой и добавить абзац 14  следующего содержания:                                                                                                                                                                                                                                                                                   "-электронные сигареты одноразового использования, кальяны и их заменители"                                             
Статью 190.3.14 изложить в следующей редакции:                                                                                                                                                                                                                                                                                                                       "190.3.14. табак для кальяна и заменители табака, другой курительный табак, за исключением табака производственного назначения, «гомогенизированный» или «восстановленный» табак, жевательный или нюхательный табак - 30,0 манатов за килограмм"                                                                                          
В статье 190.3.15 цифры «12.9» заменить цифрами «14.0», а в конце данной статьи точку заменить точкой с запятой и дополнить статьей 190.3.16 следующего содержания:                      
"190.3.16. электронные сигареты одноразового использования, кальяны и их заменители - 0,25 маната за шт."
</t>
  </si>
  <si>
    <t xml:space="preserve">Статья 190. Перечень и налоговые ставки подакцизных товаров
 190.1. К подакцизным относятся следующие товары:
– курительный табак, за исключением табака, предназначенного для производственных целей, «гомогенизированный» или «восстановленный» табак, жевательный или нюхательный табак, а также табак для кальяна и заменители табака;
– табак и табачные изделия, употребляемые посредством нагревания (пар); 
– электронные сигареты одноразового использования, кальяны и их заменители.
</t>
  </si>
  <si>
    <t xml:space="preserve">190.3.14. табак для кальяна и заменители табака, другой курительный табак, за исключением табака производственного назначения, «гомогенизированный» или «восстановленный» табак, жевательный или нюхательный табак - 30,0 манатов за килограмм;
190.3.15. табак и табачные изделия, употребляемые  посредством нагревания (пар) - 14.0 манатов за 1000 штук;
190.3.16. электронные сигареты одноразового использования, кальяны и их заменители - 0,25 маната за штуку.
</t>
  </si>
  <si>
    <t>165.6.</t>
  </si>
  <si>
    <t>В целях совершенствования механизма налогового контроля и мер по борьбе с уклонением от уплаты налогов.</t>
  </si>
  <si>
    <t>Статью 165.6 дополнить третьим предложением следующего содержания:                                                                                                                                                                                                             "При приобретении потребителями-физическими лицами одной или нескольких жилых и (или) нежилых площадей в одном здании возврат НДС применяется к НДС, уплаченному пропорционально части приобретаемой жилой площади в 500 м2, и нежилой площади, не превышающей 500 м2."</t>
  </si>
  <si>
    <t>165.6. Условия и порядок возврата НДС, уплаченного за жилые и нежилые помещения, приобретенные  безналично потребителями, являющимися физическими лицами, у лиц, занимающихся деятельностью по строительству зданий на территории Азербайджанской Республики, утверждает орган (структура), установленный соответствующим органом исполнительной власти. Сумма, возвращенная в соответствии с настоящей статьей, составляет 30% от уплаченного НДС. При приобретении физическими лицами одной или нескольких жилых и (или) нежилых площадей в одном здании возврат НДС применяется к НДС, уплаченному за жилую площадь в 500 м2, и нежилую площадь, не превышающую 500 м2.</t>
  </si>
  <si>
    <t>Статья 165. Вычет налога по нулевой (0) ставке</t>
  </si>
  <si>
    <t>Поправки вступили в силу с 1 января 2022 года, но в отношении алкогольных напитков и табачных изделий будут применяеться с 1 октября 2022 года.</t>
  </si>
  <si>
    <t>165.5.</t>
  </si>
  <si>
    <t>В части совершенствования механизма налогового контроля и мер по борьбе с уклонением от уплаты налогов.</t>
  </si>
  <si>
    <t>В статье 165.5 после слова  «продуктов»  добавить слова  «автомобилей, алкогольных напитков и табачных изделий, перед словом «за»  добавить слова  «а также медицинские услуги, оказываемые медицинскими учреждениями»;</t>
  </si>
  <si>
    <t>165.5. Порядок возмещения НДС, уплаченного потребителями, являющимися физическими лицами, за товары (за исключением нефтегазовых продуктов, автомобилей, алкогольных напитков и табачных изделий), полученные у лиц, занимающихся розничной торговлей или общественным питанием на территории Азербайджанской Республики, а также медицинские услуги, оказываемые медицинскими учреждениями, определяется органом (структурой), определяемым соответствующим органом исполнительной власти. Возмещаемая в соответствии с настоящей статьей сумма составляет 15% НДС, уплаченного в безналичном порядке, и 10% НДС, уплаченного наличными. При возврате установленной настоящей статьей части уплаченной НДС, представленный чек контрольно-кассового аппарата должен отвечать требованиям статьи 50.8. настоящего Кодекса (в отношении алкогольных напитков и табачных изделий) применяется с 1 октября 2022 года).</t>
  </si>
  <si>
    <t>Новые поправки к статье вступили в силу с 1 января 2022-года</t>
  </si>
  <si>
    <t>165.1.4.</t>
  </si>
  <si>
    <t>В целях снижения налоговой нагрузки на бизнес и стимулирования предпринимательской  деятельностиа.</t>
  </si>
  <si>
    <t>В статье 165.1.4 после слова «оказание» добавить слова «а также оказание экспедиторских услуг в связи с международными и транзитными грузоперевозками»;</t>
  </si>
  <si>
    <t>165.1.4. международные и транзитные грузовые и пассажирские перевозки, а также услуги по перевалке груза, непосредственно связанные с транзитными грузоперевозками, за исключением международных почтовых услуг. Выполнение работ, оказание услуг, непосредственно связанных с международными и транзитными полетами, а также оказание экспедиторских услуг в связи с международными и транзитными грузоперевозками;</t>
  </si>
  <si>
    <t xml:space="preserve">Новая статья применятся с 15 октября 2021-го года.  </t>
  </si>
  <si>
    <t>Yeni maddə
164.1.57.</t>
  </si>
  <si>
    <t>В конце статьи 164.1.56 точку заменить точкой с запятой и добавить статью 164.1.57 следующего содержания:                                                                                                                                                                         "164.1.57. оказание услуг, связанных с продажей лотерейных билетов в агентском порядке на всех этапах на основании договора, заключенного с продавцом лотерейных билетов, или на основании его поручения."</t>
  </si>
  <si>
    <t>164.1.57. оказание услуг, связанных с продажей лотерейных билетов в агентском порядке на всех этапах на основании договора, заключенного с продавцом лотерейных билетов, или на основании его поручения.</t>
  </si>
  <si>
    <t>Статья 164. Освобождение от уплаты налогов</t>
  </si>
  <si>
    <t xml:space="preserve">До 15 октября 2026-го года </t>
  </si>
  <si>
    <t>24.12. 2021
   № 442-VIQD</t>
  </si>
  <si>
    <t>Yeni maddə
164.1.56.</t>
  </si>
  <si>
    <t>В конце статьи 164.1.55 точку заменить точкой с запятой и добавить статью 164.1.56 следующего содержания:                                                                              "164.1.56. импорт всех видов техники, оборудования, технических средств и устройств, их запчастей, личной бронированной защитной одежды, инструментов, минно-розыскных собак, взрывных и пиротехнических средств в рамках очистки освобожденных от оккупации территорий Азербайджанской Республики, а также иных территорий, подвергшихся воздействию войны и военных операций, от мин и неразорвавшихся боеприпасов, устройств с содержанием взрывчатых веществ и иных взрывоопасных пережитков, на основании подтверждающего документа органа (структуры), установленного соответствующим органом исполнительной власти, - в течение 5 лет с 15 октября 2021 года."</t>
  </si>
  <si>
    <t>164.1.56. импорт  всех видов техники, оборудования, технических средств и устройств, их запчастей, личной бронированной защитной одежды, инструментов, собак миноискателей, взрывных и пиротехнических средств в рамках очистки освобожденных от оккупации территорий Азербайджанской Республики, а также иных территорий, подвергшихся воздействию войны и военных операций, от мин и неразорвавшихся боеприпасов, устройств с содержанием взрывчатых веществ и иных остатков взрывчатых веществ, на основании подтверждающего документа органа (структуры), установленного соответствующим органом исполнительной власти, - в течение 5 лет с 15 октября 2021 года.</t>
  </si>
  <si>
    <t xml:space="preserve">До 2023-го года </t>
  </si>
  <si>
    <t>Поправки к статье вступили в силу с 13 января  2022-го года.</t>
  </si>
  <si>
    <t>30.12.2021
 № 472-VIQD</t>
  </si>
  <si>
    <t>164.1.51.</t>
  </si>
  <si>
    <t xml:space="preserve">
В статье 164.1.51 слова «2 года» заменить словами «3 года».</t>
  </si>
  <si>
    <t>164.1.51. оказание медицинских услуг за счет средств фонда обязательного медицинского страхования в соответствии с Законом Азербайджанской Республики «О медицинском страховании» - с 1 января 2020 года сроком на 3 года;</t>
  </si>
  <si>
    <t xml:space="preserve">До 2024-го года </t>
  </si>
  <si>
    <t xml:space="preserve">Новая поправка к статье вступила в силу с 1-го января 2022-го года. </t>
  </si>
  <si>
    <t>164.1.48.</t>
  </si>
  <si>
    <t>В статье 164.1.48 цифру «2» заменить цифрой «4»;</t>
  </si>
  <si>
    <t>164.1.48. выполнение работ и оказание услуг на основе договора, заключенного с органом (структурой), установленным соответствующим органом исполнительной власти, юридическими лицами публичного права, созданными от имени государства, список которых утвержден органом (структурой), установленным соответствующим органом исполнительной власти, для выполнения обязанностей, предусмотренных их уставами и возложенных на них, за счет средств, выделенных из государственного бюджета, - с 1 января 2020 года сроком на 4 года;</t>
  </si>
  <si>
    <t xml:space="preserve">До 2025-го года </t>
  </si>
  <si>
    <t xml:space="preserve">Новая статья вступила в силу с 1-го января 2022-го года. </t>
  </si>
  <si>
    <t>164.1.41-2.</t>
  </si>
  <si>
    <t>Добавить статью 164.1.41-2 следующего содержания:    "164.1.41-2. импорт и реализация электрозарядных устройств второго и третьего уровня для автомобилей с электрическим двигателем - сроком на 3 года с 1 января 2022 года;"</t>
  </si>
  <si>
    <t>164.1.41-2. импорт и реализация электрозарядных устройств второго и третьего уровня для автомобилей с электрическим двигателем - сроком на 3 года с 1 января 2022 года;</t>
  </si>
  <si>
    <t>164.1.41-1.</t>
  </si>
  <si>
    <t xml:space="preserve">Добавить статью 164.1.41-1 следующего содержания:    "164.1.41-1. импорт и реализация гибридных автомобилей, с момента выпуска которых прошло не более 3 лет, и объемом двигателя не более 2500 кубических сантиметров - сроком на 3 года с 1 января 2022 года;"
</t>
  </si>
  <si>
    <t>164.1.41-1. импорт и реализация гибридных автомобилей, с момента выпуска которых прошло не более 3 лет, и объемом двигателя не более 2500 кубических сантиметров - сроком на 3 года с 1 января 2022 года;</t>
  </si>
  <si>
    <t>Поправки к статье вступили в силу с 1 января 2022 года.</t>
  </si>
  <si>
    <t>164.1.41.</t>
  </si>
  <si>
    <t>В статье 164.1.41 после слова «импорт» добавить слова «и продажа»;</t>
  </si>
  <si>
    <t xml:space="preserve">164.1.41. импорт и продажа автомобилей, только с электрическим двигателем (электромобилей);  </t>
  </si>
  <si>
    <t>Yeni maddələr:
164.1.34-1.
164.1.34-2.</t>
  </si>
  <si>
    <t xml:space="preserve">Добавить статьи 164.1.34-1 и 164.1.34-2 следующего содержания:                                                                                                                                                                    "164.1.34-1. предоставление в лизинг (аренду) сельскохозяйственной техники сельскохозяйственным товаропроизводителям без перехода права собственности;
164.1.34-2. оказание агротехнических услуг производителям сельскохозяйственной продукции"
</t>
  </si>
  <si>
    <t xml:space="preserve">164.1.34-1. предоставление в лизинг (аренду) сельскохозяйственной техники сельскохозяйственным товаропроизводителям без перехода права собственности;
164.1.34-2. оказание агротехнических услуг производителям сельскохозяйственной продукции
</t>
  </si>
  <si>
    <t>164.1.34.</t>
  </si>
  <si>
    <t>В статье 164.1.34 слова «перечень оросительных и других установок, машин, оборудования и техники непосредственно сельскохозяйственного назначения, а также утвержденных органом (структурой), установленным соответствующим органом исполнительной власти») заменить словами «оросительных и других установок, машин, оборудования и техники непосредственного  сельскохозяйственного назначенияй, перечень которых утвержден органом (структурой), установленным соответствующим органом исполнительной власти, а также»;</t>
  </si>
  <si>
    <t>164.1.34. производство, импорт и продажа ирригационных и иных установок, машин, оборудования и техники непосредственно сельскохозяйственного назначения, а также запасных частей к сельскохозяйственной технике, перечень которых утвержден органом (структурой), установленным соответствующим органом исполнительной власти;</t>
  </si>
  <si>
    <t>Maddə 164. Vergi ödəməkdən azad edilmə</t>
  </si>
  <si>
    <t>164.1.19.</t>
  </si>
  <si>
    <t>С целью снижения налоговой нагрузки на бизнес и стимулирования предпринимательской деятельности.</t>
  </si>
  <si>
    <t>После слов «запасных частей» в статье 164.1.19 добавить слова «и специального программного обеспечения к ним»;</t>
  </si>
  <si>
    <t>164.1.19. любые виды техники и технических средств, запасных частей и специального программного обеспечения к ним, боеприпасов, используемых соответствующим органом исполнительной власти для военных целей, технологии, оборудование и комплектующие, импортируемые с целью создания и производства изделий оборонного назначения;</t>
  </si>
  <si>
    <t>164.1.7.
164.1.8.</t>
  </si>
  <si>
    <t xml:space="preserve">Статьи 164.1.7 и 164.1.8 изложить в следующей редакции:                                                                                         "164.1.7. импорт и реализация продукции средств массовой информации и книг (за исключением электронных книг), а также комплектов учебников, перечень которых утверждается органом (учреждением), установленным соответствующим органом исполнительной власти, импорт и реализация бумаги в виде рулонов или листов в связи с производством (изданием) этих товаров (продукции);
164.1.8. редакционная, издательская и полиграфическая деятельность (за  исключением рекламных услуг), связанная с производством печатной продукции средств массовой информации и книг (в том числе электронных книг), а также комплектов учебников;"
</t>
  </si>
  <si>
    <t xml:space="preserve">Статья 164. Освобождение от уплаты налога
164.1.7. импорт и реализация продукции средств массовой информации и книг (за исключением электронных книг), а также комплектов учебников, перечень которых утверждается органом (учреждением), установленным соответствующим органом исполнительной власти, импорт и реализация бумаги в виде рулонов или листов в связи с производством (изданием) этих товаров (продукции);
164.1.8. редакционная, издательская и полиграфическая деятельность (за исключением  рекламных услуг), связанная с производством печатной продукции средств массовой информации и книг (в том числе электронных книг), а также комплектов учебников;
</t>
  </si>
  <si>
    <t xml:space="preserve"> Поправки к статьям 153.1-153.2 являются бессрочными, а поправки к статье 153.3 определены до 2025 года.
</t>
  </si>
  <si>
    <t xml:space="preserve">Применяется в целях снижения налоговой нагрузки на бизнес и стимулирования предпринимательской деятельности.
</t>
  </si>
  <si>
    <t xml:space="preserve">В отношении статьи 153.1: уточнение концепции;                                                                   В отношении статьи 153.2: исчисление НДС с торговой надбавки при розничной реализации сельскохозяйственной продукции, произведенной на территории Азербайджанской Республики;                                                                                                                                             В отношении статьи 153.3: В случае оформления закупки сельскохозяйственной продукции (местного и иностранного происхождения), полученной с 1 января 2022 года, по электронной накладной, ввозной таможенной декларации и счету-фактуре, связанному с данной декларацией, а также по электронному акту закупки, соответственно, оптово-розничной реализации – по электронному счету-фактуре и кассовому чеку,  исчисление НДС с торговой надбавки в течение 3 лет с даты, указанной в настоящей статье, а в случае не оформления -  исчисление НДС с общего оборота;
</t>
  </si>
  <si>
    <t xml:space="preserve"> Статья 154. Плательщики налога
154.1. Плательщиками НДС являются лица, вставшие или обязанные встать на учет в качестве плательщиков НДС.
154.2. Лицо становится плательщиком налога с момента его постановки на учет. Лицо, обязанное подать заявление о постановке на учет, но не вставшее на учет, признается налогоплательщиком с начала отчетного периода, следующего за периодом, в котором возникла обязанность подачи заявления о постановке на учет.
154.3. Лица, ввозящие в Азербайджанскую Республику товары, подлежащие обложению НДС, признаются плательщиками НДС по таким ввозимым товарам.
154.4. Лицо-нерезидент, которое выполняет работы или оказывает услуги без постановки на учет для целей НДС и которое обязано уплачивать налог в соответствии со статьей 169 настоящего Кодекса, признается плательщиком налога по указанным работам или услугам.
154.5. Совместная предпринимательская деятельность, которая осуществляется без образования юридического лица в соответствии со статьей 137 настоящего Кодекса, для целей НДС рассматривается как деятельность, осуществляемая отдельным лицом. Для целей настоящей статьи под «отдельным лицом» подразумевается лицо, ведущее учет совместной предпринимательской деятельности.
154.6. Производители подакцизных товаров, подлежащих обязательной маркировке, и лица, занимающиеся деятельностью по строительству зданий, считаются плательщиками НДС.
</t>
  </si>
  <si>
    <t xml:space="preserve">Статья 153. Понятие налога на добавленную стоимость
153.1. Налог на добавленную стоимость (далее - НДС) - разница между суммой налога, исчисленной по налогооблагаемому обороту, и суммой налога, подлежащей возмещению в соответствии с электронными накладными-фактурами, выставленными в соответствии с положениями настоящего Кодекса, или документами, подтверждающими уплату в импорте НДС.
153.2. НДС при розничной реализации сельскохозяйственной продукции, произведенной на территории Азербайджанской Республики, представляет собой сумму налога, исчисленную с торговой надбавки НДС.
153.3. НДС при оптовой и розничной реализации сельскохозяйственной продукции (местного и иностранного происхождения) с 1 января 2022 года за период от 1 года до 3 лет считается суммой налога, исчисленной по торговой надбавке.
</t>
  </si>
  <si>
    <t xml:space="preserve">Статья 173. Ставка НДС
173.1. Ставка НДС составляет 18 процентов от стоимости каждой налогооблагаемой операции и каждого налогооблагаемого импорта.
173.2. Налогооблагаемый оборот представляет собой общую стоимость налогооблагаемых операций за отчетный период.
</t>
  </si>
  <si>
    <t xml:space="preserve">Новая статья  вступила в силу с 1 января 2022 </t>
  </si>
  <si>
    <t>13.2.16.14-1.
Yeni maddə
125-1.</t>
  </si>
  <si>
    <t>Направлено на усиление налогового контроля за операциями с оффшорными зонами и расширение налоговой базы.</t>
  </si>
  <si>
    <t xml:space="preserve"> Добавить статью 125-1 следующего содержания:                                                                                                                                                                                                                                                            «Статья 125-1. Налогообложение у источника выплаты выплат лицам, учрежденным (зарегистрированным) в странах или территориях с льготным налогообложением и странах или территориях с льготным налогообложением.                                                                                                                                                                                                                              Независимо от иных положений настоящего Кодекса с выплат, указанных в статье 13.2.16.14-1 настоящего Кодекса, высчитывается налог у источника выплаты по ставке 10%».</t>
  </si>
  <si>
    <t xml:space="preserve">13.2.16.14-1. прямые или косвенные платежи лицам, учрежденным (зарегистрированным) в странах или территориях со льготным налогообложением, предусмотренным статьей 128 настоящего Кодекса, в том числе их филиалам или представительствам в других странах, а также на их банковские счета в странах и территориях со льготным налогообложением постоянными представительствами резидентов и нерезидентов в Азербайджанской Республике, а также физическими лицами-резидентами, не состоящими на учете в налоговом органе;
Платежи в страны или территории со льготным налогообложением, не относятся к доходам из азербайджанского источника для целей настоящей статьи в следующих случаях:
1. при погашении основной суммы долга по полученным займам (за исключением процентов);
2. при проведении платежей на корреспондентские счета, открытые банками-резидентами;
3. при возврате средств, уплаченных в соответствии со статьей 13.2.16.14-1 настоящего Кодекса, на банковский счет лица, уплачивающего средства со счета в стране со льготным налогообложением, в течение 1 года, с даты платежа включая дату возврата средств на счет;
4. при получении физическими лицами, не состоящими на учете в налоговом органе, услуг в формате электронной торговли;
5. при совершении физическими лицами, не состоящими на учете в налоговом органе, платежей в странах или территориях со льготным налогообложением за пределами Азербайджанской Республики в связи с покупкой товаров (работ, услуг) в целях личного потребления, в том числе движимого или недвижимого имущества в странах или территориях со льготным налогообложением;
6. при совершении платежей, связанных с приобретением долговых ценных бумаг;
7. при выплате процентных и дивидендных доходов по инвестициям, вложенным в Азербайджанскую Республику, и депозитам, размещенным в финансовых институтах Азербайджанской Республики;
8. при выплате заработной платы и пенсий резидентов стран или территорий со льготным налогообложением;
9. в случае совершения платежей в связи с получением разрешений и сертификатов при уплате пошлин и иных платежей в компетентные государственные органы;
</t>
  </si>
  <si>
    <t>Статья 125-1. Налогообложение у источника выплаты по выплатам  лиц, учрежденных (зарегистрированным) в странах или территориях с льготным налогообложением.                                                                                                                                                                                                                               Независимо от иных положений настоящего Кодекса с выплат, указанных в статье 13.2.16.14-1 настоящего Кодекса, высчитывается налог у источника выплаты по ставке 10 процентов.</t>
  </si>
  <si>
    <t>Yeni maddə
106.1.29.</t>
  </si>
  <si>
    <t xml:space="preserve">
Поправка была внесена с целью предотвращения повторного налогооблажения от выручки от реализации лотерейных билетов, в качестве агента на последующих этапах, учитывая, что с вознаграждения (премии), уплаченного дистрибьютору при сдаче лотерейных билетов дистрибьютору, взимался упрощенный налог в размере 4%.
</t>
  </si>
  <si>
    <t xml:space="preserve">В конце статьи 106.1.28 точку заменить точкой с запятой и дополнить статьей 106.1.29 следующего содержания:                                                     
  «106.1.29. выручка от оказания услуг по реализации лотерейных билетов в агентском порядке на всех этапах на основании договора, заключенного с продавцом лотерейных билетов, или на основании его поручения».
</t>
  </si>
  <si>
    <t>_</t>
  </si>
  <si>
    <t>106.1.29. выручка от оказания услуг по реализации лотерейных билетов в качестве агента на всех этапах на основании договора, заключенного с продавцом лотерейных билетов, или на основании его поручения.</t>
  </si>
  <si>
    <t>Статья 106. Освобождения и льготы</t>
  </si>
  <si>
    <t xml:space="preserve">Поправки к статье вступили в силу с 1-го января 2022-года. </t>
  </si>
  <si>
    <t>106.1.20.</t>
  </si>
  <si>
    <t>Внесена с целью применения освобождения от налога в размере 75%, применяемого к прибыли налогоплательщиков микробизнеса, исключительно к лицам, ведущих учет доходов и расходов.</t>
  </si>
  <si>
    <t>В статье 106.1.20 перед словом  «микро» добавить слова  «ведущим учет доходов и расходов в порядке, установленном настоящим Кодексом»;</t>
  </si>
  <si>
    <t>Юридические лица, являющиеся субъектами микропредпринимательства</t>
  </si>
  <si>
    <t>106.1.20. 75%прибыли от предпринимательской деятельности юридических лиц, являющихся субъектом микро-предпринимательства, ведущим учет доходов и расходов в порядке, установленном настоящим Кодексом;</t>
  </si>
  <si>
    <t xml:space="preserve">с 2029-го года </t>
  </si>
  <si>
    <t>106.1.18.</t>
  </si>
  <si>
    <t xml:space="preserve">В целях снижения налоговой нагрузки на бизнес и стимулирования предпринимательской  деятельности.
</t>
  </si>
  <si>
    <t xml:space="preserve">В первом предложении статьи 106.1.18 слова «на период» заменить словами «сроком на», а в части, перечисляемой органом (структурой), установленным соответствующим органом исполнительной власти, в фонды, созданные на общественные и социальные цели - сроком на 8 лет, начиная с 1 января 2021 года»;   </t>
  </si>
  <si>
    <t>106.1.18. за исключением юридических лиц, 51 или более процентов доли (акций) которых прямо или косвенно принадлежат государству, и юридических лиц публичного права, созданных от имени государства, часть  прибыли отчетного года налогоплательщика, не превышающая 10%, перечисленная предприятиям, учреждениям и организациям, оказывающим деятельность в сфере науки, образования, здравоохранения, спорта и культуры и отвечающим определенным критериям, установленным органом (структурой), уполномоченным соответствующим органом исполнительной власти, - сроком на 10 лет, начиная с 1 января 2019 года, а в части, перечисляемой в фонды, созданные на общественные и социальные цели органом (структурой), уполномоченным соответствующим органом исполнительной власти, - сроком на 8 лет, начиная с 1 января 2021 года. Положения настоящей статьи применяются только к расходам, оплачиваемым в безналичном порядке.</t>
  </si>
  <si>
    <t xml:space="preserve"> 
Статья 106. Освобождения и льготы</t>
  </si>
  <si>
    <t>106.1.5.</t>
  </si>
  <si>
    <t>Целью поправок является освобождение от подоходного налога процентного дохода, уплаченного в Фонд уполномоченными кредитными организациями по выделенным  льготным кредитам, в соответствии Уставом органа, определяемого соответствующим исполнительным органом.</t>
  </si>
  <si>
    <t>Статью 106.1.5 изложить в следующей редакции:                                                                                                                                                                                                                                                                106.1.5. доходы Центрального Банка Азербайджанской Республики и его структур, органа (учреждения), определенного соответствующим органом исполнительной власти, действующего в сфере ипотечного кредитования и гарантирования кредитов, полученных предпринимателями, Государственного нефтяного фонда Азербайджанской Республики, Фонда Сстрахования вкладов, а также процентные доходы, выплачиваемые уполномоченными по льготным кредитам, выделенным в соответствии с уставом данного органа (учреждения) (положением о данном органе) кредитными организациями органам (учреждениям), определенным соответствующим органом исполнительной власти;</t>
  </si>
  <si>
    <t xml:space="preserve"> 106.1.5. доходы Центрального Банка Азербайджанской Республики и его структур, органа (учреждения), определенного соответствующим органом исполнительной власти, действующего в сфере ипотечного кредитования и гарантирования кредитов, полученных предпринимателями, Государственного нефтяного фонда Азербайджанской Республики, Фонда страхования вкладов, а также процентные доходы, выплачиваемые уполномоченными по льготным кредитам, выделенным в соответствии с уставом данного органа (учреждения) (положением о данном органе) кредитными организациями органам (учреждениям), определенным соответствующим органом исполнительной власти;</t>
  </si>
  <si>
    <t>106.1.4.</t>
  </si>
  <si>
    <t>Регулирует предотвращение налогообложения доходов и процентных доходов юридических лиц публичного права,  полученные от оказания других платных услуг, за исключением оказания работ и услуг за счет средств, выделенных из государственного бюджета на основании договора, заключенного с соответствующими государственными органами.</t>
  </si>
  <si>
    <t xml:space="preserve"> В статье 106.1.4 после слова «доход», добавлять слова  «а также доходов и процентных доходов юридических лиц публичного права от выполнения других оплачиваемых работ и оказания услуг, кроме выполнения работ и оказания услуг, указанных в статье 164.1.48 настоящего Кодекса (в срок, предусмотренный в данной статье)»;</t>
  </si>
  <si>
    <t>106.1.4. доходы органов государственной власти, бюджетных организаций, органов местного самоуправления и юридических лиц публичного права, созданных от имени государства (за исключением доходов от предпринимательской деятельности, а также доходов и процентных доходов юридических лиц публичного права от выполнения других оплачиваемых работ и оказания услуг, кроме выполнения работ и оказания услуг, указанных в статье 164.1.48 настоящего Кодекса (в срок, предусмотренный в данной статье);</t>
  </si>
  <si>
    <t xml:space="preserve"> 
Статья 106. Освобождения и льготы</t>
  </si>
  <si>
    <t>Новая статья вступила в силу с 1-го января 2022-го года.</t>
  </si>
  <si>
    <t>Yeni maddə:
104.7.</t>
  </si>
  <si>
    <t>Добавленная статья направлена на совершенствование механизма налогообложения адвокатской деятельности.</t>
  </si>
  <si>
    <t>Добавить статью 104.7 следующего содержания:                                                                "104.7. Оплачиваемая или предусмотренная к оплате адвокатам часть поступивших в адвокатскую структуру платежей в связи с адвокатской деятельностью, оказываемой или предусмотренной для оказания адвокатами, действующими в составе адвокатской структуры, не относится к налогооблагаемому доходу структуры."</t>
  </si>
  <si>
    <t xml:space="preserve">Статья 103. Налогоплательщики
103.1. Резиденты и нерезиденты, а также некоммерческие организации, получающие доход от предпринимательской деятельности в Азербайджанской Республике, являются плательщиками налога на прибыль.   103.2. Любое иностранное лицо, не являющееся физическим лицом, для целей настоящей главы рассматривается как предприятие, пока не докажет, что не должно рассматриваться как объект совместной предпринимательской деятельности в соответствии со статьей 137 настоящего Кодекса.
103.3. Положения статей 103.1. и 103.2. настоящего Кодекса не распространяются на указанное в статье 13.2.39.3. настоящего Кодекса.
</t>
  </si>
  <si>
    <t xml:space="preserve">Статья 104. Объект налогообложения
104.1. Объектом налогообложения предприятия-резидента является его прибыль. Прибыль определяется как разница между всеми доходами налогоплательщика, в том числе доходами, полученными им через постоянные представительства за пределами Азербайджанской Республики, дивидендами, процентами, роялти, полученными за пределами Азербайджанской Республики (кроме доходов, освобожденных от налогообложения), и указанными в разделе Х настоящего Кодекса расходами, вычитаемыми из дохода (кроме расходов, понесенных по доходам, освобожденным от налога).
104.2. Предприятие-нерезидент, осуществляющее деятельность в Азербайджанской Республике через свое постоянное представительство, уплачивает налог с прибыли, полученной в связи с такой деятельностью, тоесть  с суммы, оставшейся после вычета из валового дохода, полученного из азербайджанского источника в связи с деятельностью через постоянное представительство, расходов, понесенных на получение этого дохода в соответствии с настоящим Кодексом.
104.3. Общий  доход нерезидента, не связанный с его постоянным представительством, в случаях, предусмотренных статьей 125 настоящего Кодекса, облагается налогом у источника выплаты без вычета расходов.
104.4. Из общего дохода такого рода, полученного из азербайджанского источника за календарный год предприятием-нерезидентом, извлекающим доход от предоставления имущества, не связанного с постоянным представительством в Азербайджанской Республике, взимается налог после вычета расходов, указанных в настоящем Кодексе и относящихся к данному доходу за этот период.
104.7. Оплачиваемая или предусмотренная к оплате адвокатам часть поступивших в адвокатскую структуру платежей          в связи с адвокатской деятельностью, предусмотренная для выплаты  адвокатам, действующими в составе адвокатской структуры, не относится к налогооблагаемым доходам структуры.
</t>
  </si>
  <si>
    <t xml:space="preserve">Статья 105. Ставки налога
105.1. Прибыль предприятий облагается налогом по ставке 20 %.
105.2 Общий доход (за вычетом НДС и акцизов) нерезидента, не связанный с деятельностью его постоянного представительства, но полученный из азербайджанского источника, облагается налогом по ставкам, указанным в статье 125 настоящего Кодекса.
</t>
  </si>
  <si>
    <t>Yeni maddə:
102.1.36.</t>
  </si>
  <si>
    <t>Учитывая вычет упрощенного налога по ставке 4% с  вознаграждения (премии), уплаченного дистрибьютору при сдаче лотерейных билетов дистрибьютору,  данная поправка была внесена с целью предотвращения повторного налогооблажения  выручки от реализации лотерейных билетов, в качестве агента на последующих этапах .</t>
  </si>
  <si>
    <t xml:space="preserve">В конце статьи 102.1.35 точку заменить точкой с запятой и добавить статью 102.1.36 следующего содержания:                                                     
102.1.36. выручка от оказания услуг по реализации лотерейных билетов в качестве агента на всех этапах на основании договора, заключенного с продавцом лотерейных билетов, или на основании его поручения.
</t>
  </si>
  <si>
    <t>102.1.36. выручка от оказания услуг по реализации лотерейных билетов в качестве агента порядке на всех этапах на основании договора, заключенного с продавцом лотерейных билетов, или на основании его поручения.</t>
  </si>
  <si>
    <t xml:space="preserve">
Статья 102. Освобождения и льготы по подоходному налогу
</t>
  </si>
  <si>
    <t>Поправки к статье вступили в силу с 1-го января 2022-го года.</t>
  </si>
  <si>
    <t>03.12.2021-ci il
№ 406-VIQD</t>
  </si>
  <si>
    <t>102.1.30.</t>
  </si>
  <si>
    <t>Данная поправка была внесена с целью применения 75%-ной налоговой льготы, применяемой к доходам налогоплательщиков, являющихся субъектами микро-предпринимательства исключительно в отношении лиц, ведущих учет  доходов и расходов.</t>
  </si>
  <si>
    <t>В статье 102.1.30 перед словом  «микро» добавить слова «учет доходов и расходов в порядке, установленном настоящим Кодексом»;</t>
  </si>
  <si>
    <t>Индивидуальные предприниматели, являющиеся субъектами микропредпринимательства</t>
  </si>
  <si>
    <t xml:space="preserve">102.1.30. 75%дохода от предпринимательской деятельности индивидуальных предпринимателей, являющихся субъектом микро-предпринимательства, ведущих учет доходов и расходов в порядке, установленном настоящим Кодексом;   </t>
  </si>
  <si>
    <t>102.1.26.</t>
  </si>
  <si>
    <t>С целью повышения интереса населения к лотереям и спортивным ставкам проводимым в стране, данная поправка носит характер поощрения.</t>
  </si>
  <si>
    <t>Статью 102.1.26 изложить в следующей редакции:                                                                                                                                                                                                                                       
102.1.26. выигрыши в размере до 500 манатов, полученные от участия в  лотереях, проводимых организатором лотереи, и спортивных азартных играх, проводимых оператором спортивных азартных игр;</t>
  </si>
  <si>
    <t>102.1.26. выигрыши в размере до 500 манатов, полученные от участия в  лотереях, проводимых организатором лотереи, и спортивных азартных играх, проводимых оператором спортивных азартных игр;</t>
  </si>
  <si>
    <t>Статья 102. Освобождения и льготы по подоходному налогу</t>
  </si>
  <si>
    <t>Yeni maddə:
102.1.25-1.</t>
  </si>
  <si>
    <t>Направлены на снижение налоговой нагрузки на население.</t>
  </si>
  <si>
    <t>Дополнить статьей 102.1.25-1 следующего содержания;                                                         "102.1.25-1. доходы от списания задолженности участников Отечественной войны и лиц, получивших статус семьи шехидов в Отечественной войне, а также в результате боевых операций за территориальную целостность Азербайджанской Республики после Отечественной войны и военных провокаций, и лиц, у которых установлена инвалидность, банкам и другим кредитным организациям;"</t>
  </si>
  <si>
    <t>102.1.25-1. доходы от списания задолженности перед  банками и другими кредитными организациями участников Отечественной войны и лиц, получивших статус семьи шехида в Отечественной войне, а также в результате боевых операций за территориальную целостность Азербайджанской Республики после Отечественной войны и военных провокаций, и лиц, у которых установлена инвалидность;</t>
  </si>
  <si>
    <t xml:space="preserve">102.1.4. </t>
  </si>
  <si>
    <t>В статье 102.1.4 после слов «государственных стипендий» добавить слова «ликвидации юридического лица, его филиала или представительства, а также индивидуального предпринимателя и»,после слов «работникам», добавить  «а также наследникам умершего в случае расторжения трудового договора в связи со смертью работника»</t>
  </si>
  <si>
    <t xml:space="preserve">                                                                                                                                                                                                               102.1.4. государственные пособия, безвозмездные государственные перечисления, государственные пенсии, государственные стипендии, обеспечения, выплачиваемые в соответствии с Трудовым кодексом Азербайджанской Республики работникам, трудовой договор с которыми был расторгнут в связи с ликвидацией деятельности юридического лица, его филиала или представительства, а также индивидуального предпринимателя и сокращением количества работников и штатов, а также наследникам умершего в случае расторжения трудового договора в связи со смертью работника, а также персональные единовременные выплаты или материальная помощь за счет средств государственного бюджета на основании Законов Азербайджанской Республики и решений соответствующих органов исполнительной власти, за исключением пособий, выплачиваемых в связи с временной утратой трудоспособности;</t>
  </si>
  <si>
    <t>Новые статьи вступи ли в силу с 1-го января 2022-го года.</t>
  </si>
  <si>
    <t>Yeni maddələr:
102.1.3.3.
102.1.3.4.</t>
  </si>
  <si>
    <t>Дополнить статьями 102.1.3.3 и 102.1.3.4 следующего содержания:                                                                                                                                                                                                 "102.1.3.3. часть материальной помощи до 20000 манатов, полученной членами семьи лиц, ставших шехидами;                                                                                                                         102.1.3.4. часть материальной помощи до 20000 манатов, полученной военнослужащими и гражданскими лицами, у которых установлена инвалидность в результате военных операций за свободу, суверенитет и территориальную целостность Азербайджанской Республики.                                                                                                                                                      Гражданским лицам, получившим материальную помощь, данная льгота предоставляется в том случае, если органом (учреждением), уполномоченным соответствующим органом исполнительной власти, представлена справка, подтверждающая установление инвалидности в результате военных операций;"</t>
  </si>
  <si>
    <t xml:space="preserve">Новые статьи                                                                                                                                                                                                          102.1.3.3. часть материальной помощи до 20000 манатов, полученной членами семьи лиц, ставших шехидами;                                                                                                                         102.1.3.4. часть материальной помощи до 20000 манатов, полученной военнослужащими и гражданскими лицами, у которых была установлена инвалидность в результате военных операций за свободу, суверенитет и территориальную целостность Азербайджанской Республики.                                                                                                                                                      Гражданским лицам, получившим материальную помощь, данная льгота предоставляется в том случае, если органом (учреждением), уполномоченным соответствующим органом исполнительной власти, представлена справка, подтверждающая установление у лица инвалидности в результате военных операций;
</t>
  </si>
  <si>
    <t>Поправки к статье являются бессрочными.</t>
  </si>
  <si>
    <t>102.1.3.1.</t>
  </si>
  <si>
    <t>По статье 102.1:                                                                                                                                                                                                                                                                                                                               Первое предложение статьи 102.1.3.1 изложить в следующей редакции:                                                                                                                                                                                                                          "Часть стоимости подарков и материальной помощи для оплаты обучения, единовременного пособия до 1000 манатов, часть стоимости наследства до 20000 манатов";                                                                                                                                                                                                                                                                                                                                                                В части второй статьи 102.1.3.1 слово «оплаты» заменена словами «материальная помощь, единовременное пособие на оплату госпошлины (в том числе на операцию)»;                                                                                                                                                                                                                                                                                                                                                             Часть вторую статьи 102.1.3.1 считать соответственно частью третьей и дополнить эту статью частью второй следующего содержания:                                                                                                    "Часть стоимости материальной помощи, единовременного пособия до 10000 манатов для оплаты лечения, в том числе хирургической операции, внутри страны, часть стоимости материальной помощи, единовременного пособия до 50000 манатов для оплаты лечения, в том числе хирургической операции, за рубежом ";</t>
  </si>
  <si>
    <t xml:space="preserve">102.1.3.1. Часть стоимости подарков и материальной помощи для оплаты обучения, единовременного пособия до 1000 манатов, часть стоимости наследства до 20000 манатов;   
Часть стоимости материальной помощи, единовременного пособия до 10000 манатов для оплаты лечения, в том числе хирургической операции внутри страны, часть стоимости материальной помощи, единовременного пособия до 50000 манатов для оплаты лечения, в том числе хирургической операции, за рубежом ";                                                                                                                                                                                                                                                                                                                                                    Лицам, получившим материальную помощь, единовременное пособие для оплаты образования или лечения (в том числе хирургической операции), данная льгота предоставляется только в том случае, если они представят соответствующие документы, подтверждающие выплату данных сумм по назначению.
</t>
  </si>
  <si>
    <t xml:space="preserve">Статья 102. Освобождения и льготы по подоходному налогу
</t>
  </si>
  <si>
    <t>Поправка к статье в силе с 1 января 2022 года.</t>
  </si>
  <si>
    <t xml:space="preserve"> 20.12.2021
№437-VIQD</t>
  </si>
  <si>
    <t>102.1.1.</t>
  </si>
  <si>
    <t xml:space="preserve">В статье 102.1.1 исключить слова «действующие посольства и консульства».
 </t>
  </si>
  <si>
    <t>Статья 102. Освобождения и льготы по подоходному налогу                                                                                                                                                                                                                                              Зарплата, получаемая за рубежом сотрудниками дипломатической службы, командированными за рубеж в порядке ротации, лицами, осуществляющими административно-техническое обслуживание органов дипломатической службы, торговыми представителями Азербайджанской Республики, действующими в зарубежных странах и работниками их аппаратов, военнослужащими, осуществляющими охрану дипломатических представительств и консульств Азербайджанской Республики, находящихся в зарубежных странах и при международных организациях и нуждающихся в охране, а также доход от официальной занятости, полученный сотрудниками дипломатических или консульских служб, не являющихся гражданами Азербайджана.</t>
  </si>
  <si>
    <t xml:space="preserve">101.2.
101.6. </t>
  </si>
  <si>
    <t xml:space="preserve">Юридические лица, а также частные предприниматели производящие оплату физическим лицам, не состоящим на учете в налоговых органах в качестве налогоплательщиков и не предоставляющим ИНН за оказанные услуги (работы), а также  из материальной помощи, премии и стипендий, выплачиваемых юридическими лицами или индивидуальными предпринимателями физическим лицам, не привлеченным ими в качестве наемных работников, должны удерживать налог у источника. Данные доходы облагаются налогом у источника выплаты по ставке 14% как доходы от не предпринимательской деятельности. (101.2.)
</t>
  </si>
  <si>
    <t xml:space="preserve">Согласно статье 101:                                                                                                                                                                                                                                                                                                                                      Статью 101.2 дополнить частью второй следующего содержания:                                                                                                     
Налог из материальной помощи, премии и пенсий, выплачиваемых юридическими лицами или индивидуальными предпринимателями физическим лицам, не привлеченным ими в качестве наемных работников, а также из доходов адвокатов, осуществляющих деятельность в составе адвокатских структур, уплачиваемых данной структурой, удерживается в соответствии со статьями 150.1.7 и 150.1.17 настоящего Кодекса по ставке, указанной в данной статье.  В статье 101.6 цифру «2» заменить цифрой «5»;
</t>
  </si>
  <si>
    <r>
      <t>Юридические лица, а также частные предприниматели выплачивающие производящие оплату физическим лицам, не состоящим на учете в налоговых органах в качестве налогоплательщиков и не предоставляющим ИНН за оказанные услуги (работы), а также  из материальной помощи, премии и пенсийстипендий, выплачиваемых юридическими лицами или индивидуальными предпринимателями физическим лицам, не привлеченным ими в качестве наемныхого работников,а должны удерживать налог у источника . Данные доходы облагаются налогом у источника выплаты по ставке 14% как доходы от не предпринимательской деятельности. (101.2.)</t>
    </r>
    <r>
      <rPr>
        <sz val="12"/>
        <rFont val="Times New Roman"/>
        <family val="1"/>
        <charset val="204"/>
      </rPr>
      <t xml:space="preserve">
 101.3. С налогооблагаемых доходов физических лиц, занимающихся предпринимательской деятельностью без создания юридического лица, взимается налог по ставке 20 процентов.
101.4. Частный нотариус: 10%.
 С суммы, остающейся после вычета денежных средств (денежного вложения), уплаченных в связи с участием, из выигрышей (вознаграждений), полученных в виде денег от спортивно-азартных игр, лотерей, а также от других соревнований и конкурсов, удерживается налог по 10-процентной ставке (за исключением наличных денежных средств, полученных от азартных игр, лотерей, соревнований и конкурсов, организованных за пределами Азербайджанской Республики).
5%. 101.6.Физические лица, не зарегистрированные в налоговом органе в качестве налогоплательщиков, облагаются налогом по 5%-ной ставке без вычета расходов из доходов, полученных из представления товаров, указанных в статье 3.5 Закона Азербайджанской Республики «О безналичных расчетах» (за исключением доходов, освобождаемых от налогов настоящим Кодексом).</t>
    </r>
  </si>
  <si>
    <r>
      <t xml:space="preserve">
</t>
    </r>
    <r>
      <rPr>
        <b/>
        <sz val="10"/>
        <color theme="1"/>
        <rFont val="Arial"/>
        <family val="2"/>
      </rPr>
      <t/>
    </r>
  </si>
  <si>
    <t xml:space="preserve">Статья 95. Плательщики налога
Плательщиками подоходного налога являются физические лица - резиденты и нерезиденты.
</t>
  </si>
  <si>
    <t xml:space="preserve">Статья 96. Объект налогообложения                                                                                                                                                                                                                                                                                                                                                                    96.1. Объектом налогообложения по доходам резидентов является налогооблагаемый доход, представляющий собой разницу между совокупным доходом за налоговый год и суммой, вычитаемой из дохода за данный период.
Сборы, взимаемые  за нотариальные действия (без учета расходов), совершаемые  частным нотариусом в течение одного месяца, а также за услуги, оказываемые им в связи с нотариальными действиями, являются объектом налогообложения.
При удержании налога у источника выплаты объектом налогообложения является доход, подлежащий налогообложению.                                                                                                                                                                             96.2. Налогоплательщик-нерезидент, осуществляющий деятельность в Азербайджанской Республике через постоянное представительство, является налогоплательщиком подоходного налога по доходам, облагаемым налогом в связи с постоянным представительством.
</t>
  </si>
  <si>
    <t xml:space="preserve">Статья 101. Ставки подоходного налога
101.1.Налог с ежемесячных доходов физических лиц, работающих по найму:                                                                                                                                                                                                                                - при ежемесячном налогооблагаемом  доходе до 2500 манатов - 14%
- при ежемесячном налогооблагаемом доходе до 2500 манатов - 14%
- Если сумма ежемесячного налогооблагаемого дохода составляет более 2500 манатов - 350 + 25% от суммы, превышающей 2500 манатов.
- 101.1-1. Налог с ежемесячного дохода по найму физических лиц, работающих у налогоплательщиков, не  осуществляющих деятельность в нефтегазовой сфере и относящихся к негосударственному сектору  ( в течение 7 лет  с 1 января 2019 г.):
- при ежемесячном  налогооблагаемом доходе до 8000 манатов: 0%
- если ежемесячный налогооблагаемый доход составляет более 8000 манатов: 14% от суммы, превышающей 8000 манатов.
</t>
  </si>
  <si>
    <t>Столбец1</t>
  </si>
  <si>
    <t>01.01.2022 г.</t>
  </si>
  <si>
    <t>20.12.2021 г.</t>
  </si>
  <si>
    <t>Законом Республики Казахстан от 20 декабря 2021 года №85-VII ЗРК«О внесении изменений и дополнений в Кодекс Республики Казахстан «О налогах и других обязательных платежах в бюджет» (Налоговый кодекс)  статья 250</t>
  </si>
  <si>
    <t>Ввиду того, что все кредитные товарищества относятся к финансовым организациям, а также принимая в учет, что все кредитные товарищества, занятые в сфере финансирования АПК, относятся к субъектам малого и среднего предпринимательства, они обязаны формировать финансовую отчетность в соответствии с международными стандартами финансовой отчетности для малого и среднего бизнеса</t>
  </si>
  <si>
    <t>Предоставление кредитному товариществу права на вычет суммы расходов по созданию провизий (резервов) против сомнительных и безнадежных активов по предоставленным микрокредитам, а также вознаграждения по ним, за исключением активов, предоставленных взаимосвязанной стороне либо третьим лицам по обязательствам взаимосвязанной стороны.</t>
  </si>
  <si>
    <t>24.06.2021 г.</t>
  </si>
  <si>
    <t>Закон Республики Казахстан от 24 июня 2021 года № 53-VII ЗРК статья 166</t>
  </si>
  <si>
    <t xml:space="preserve">Указание в чеке ККМ  ИИН/БИН получателя (вводится в действие с 1 января 2022 года)
С 1 апреля 2021 года – неплательщики НДС обязаны выписывать ЭСФ по сделкам стоимостью свыше 1 000 МРП и получатель товаров, работ, услуг для целей КПН подтверждает расходы ЭСФ. 
При этом ранее такие расходы подтверждались бухгалтерскими документами или документами, оформляемыми в соответствии с отраслевым законодательством (накладные на товары, акты выполненных работ/оказанных услуг, платежные документы и др.). 
В целях исключения дополнительных обременений для субъектов малого бизнеса предусмотрена возможность: 
– для ИП, не являющегося плательщиком НДС, по гражданско-правовым сделкам на сумму более 1 000 МРП (2,9 млн. тенге) вместо выписки ЭСФ предоставить покупателю чек онлайн ККМ с указанием в чеке ИИН/БИН получателя (ст. 242 Налогового кодекса);
– по включению в состав чека ИИН/БИН покупателя и предоставления такого чека по требованию покупателя (ст. 166 Налогового кодекса).
*Обязательная выписка ЭСФ по сделкам свыше 1000 МРП отменена в рамках Пилотного проекта. 
</t>
  </si>
  <si>
    <t>10.12.2020 г.</t>
  </si>
  <si>
    <t>№382-V "О внесении изменений и дополнений в Кодекс Республики Казахстан "О налогах и других обязательных платежах в бюджет" (Налоговый кодекс) и Закон Республики Казахстан "О введении в действие Кодекса Республики Казахстан "О налогах и других обязательных платежах в бюджет" (Налоговый кодекс)" статья 288</t>
  </si>
  <si>
    <t>Предусмотрено уменьшение субъектами социального предпринимательства налогооблагаемого дохода по КПН в размере произведенных расходов на оплату обучения по профессии, профессионального повышения квалификации или переподготовку по профессии работников, являющихся инвалидами, родителями или опекунами, воспитывающими детей-инвалидов, пенсионерами, выпускниками детских домов в возрасте до двадцати девяти лет, лицами, освобожденными из мест лишения свободы в течение двенадцати месяцев после освобождения, кандасами, но не более 120-кратного размера месячного расчетного показателя, установленного законом о республиканском бюджете и действующего на 1 января соответствующего финансового года на одного работника за налоговый период.</t>
  </si>
  <si>
    <t>Закон Республики Казахстан от 24 июня 2021 года № 53-VII ЗРК статья 274</t>
  </si>
  <si>
    <t xml:space="preserve">Так субъекты малого предпринимательства обрабатывающей промышленности не облагают КПН прибыль, которая будет реинвестирована в развитие производства (приобретение или строительство зданий и сооружений производственного назначения) </t>
  </si>
  <si>
    <t xml:space="preserve">Освобождение от КПН дохода, направленного на реинвестирование в новые основные фонды предусмотрено в целях улучшения инвестиционного климата и развития обрабатывающей промышленности. </t>
  </si>
  <si>
    <t xml:space="preserve">Законом Республики Казахстан от 20 декабря 2021 года №85-VII ЗРК«О внесении изменений и дополнений в Кодекс Республики Казахстан «О налогах и других обязательных платежах в бюджет» (Налоговый кодекс) </t>
  </si>
  <si>
    <t>Исключены требования по выписке ЭСФ субъектами малого предпринимательства и реализующими товары в розницу конечному потребителю (розничные реализаторы) при условии предоставления покупателю чека онлайн ККМ.</t>
  </si>
  <si>
    <t xml:space="preserve"> Глава 52, статью 400</t>
  </si>
  <si>
    <t xml:space="preserve"> </t>
  </si>
  <si>
    <t>Закон КР от 30 июня 2022 года №51</t>
  </si>
  <si>
    <t>Глава 62</t>
  </si>
  <si>
    <t>Пополнение госбюджета</t>
  </si>
  <si>
    <t>Введен новый налог на игорную деятельность.</t>
  </si>
  <si>
    <r>
      <t xml:space="preserve"> </t>
    </r>
    <r>
      <rPr>
        <sz val="10"/>
        <color theme="1"/>
        <rFont val="Arial"/>
        <family val="2"/>
        <charset val="204"/>
      </rPr>
      <t>Применяется только в отношении деятельности субъектов, осуществляющих деятельность в соответствии с требованиями, предъявляемыми законодательством Кыргызской Республики об игорной деятельности</t>
    </r>
  </si>
  <si>
    <t>Базой обложения налогом на игорную деятельность является:
1. 1 игровое оборудование.
2. Для тотализатора и букмекерской конторы - 1 пункт приема ставок (касса).
3. Базой обложения налогом деятельности по организации, проведению азартных игр и предоставлению возможности доступа к ним в онлайн-казино и электронном (виртуальном) казино, независимо от места расположения сервера, является разница между выручкой налогоплательщика и выплаченным участнику выигрышем</t>
  </si>
  <si>
    <t xml:space="preserve"> 1) за 1 игровой стол (1 флот) казино:
- в 2022 году - 750000 сомов;
- в 2023 году - 1000000 сомов;
- с 2024 года - 1250000 сомов;
2) за 1 игровой автомат зала игровых автоматов и компьютерных симуляторов:
- в 2022 году - 50000 сомов;
- в 2023 году - 75000 сомов;
- с 2024 года - 100000 сомов;
3) за 1 пункт приема ставок (касса) букмекерской конторы и тотализатора:
- в 2022 году - 200000 сомов;
- в 2023 году - 350000 сомов;
- с 2024 года - 500000 сомов;
4) для онлайн-казино и электронных (виртуальных) казино ставка налога устанавливается в размере 8 процентов.</t>
  </si>
  <si>
    <t>Специальный налоговый режим.
Налог на игорную деятельность.</t>
  </si>
  <si>
    <t>31 декабря 2024 года</t>
  </si>
  <si>
    <t>с 1 января 2022 года</t>
  </si>
  <si>
    <t>Постановление Кабинета Министров КР от  11 марта 2022 года постановление № 137</t>
  </si>
  <si>
    <t>Поддержка сельхозпроизводителей</t>
  </si>
  <si>
    <t xml:space="preserve"> Налоговая база определяется как площадь земельного участка, указанная в право удостоверяющем документе .</t>
  </si>
  <si>
    <t>с 1 января 2022 года по 31 декабря 2024 года ставка налога за пользование  с/х угодьями - 0%</t>
  </si>
  <si>
    <t>Налог за пользование сельскохозяйственными угодьями</t>
  </si>
  <si>
    <t xml:space="preserve">18 января 2022 года </t>
  </si>
  <si>
    <t>Глава 61.</t>
  </si>
  <si>
    <t>Введен новый налог на деятельность в сфере электронной торговли.</t>
  </si>
  <si>
    <t>Налогоплательщиками являются организации и индивидуальные предприниматели оказывающие услуги в электронной форме на основе использования доменного имени или IP-адреса, зарегистрированного в Кыргызской Республике и осуществляющие деятельность продавца и/или оператора торговой платформы в соответствии с законодательством Кыргызской Республики об электронной торговле;</t>
  </si>
  <si>
    <t xml:space="preserve">Налоговой базой является:
1. Выручка от оказаниния услуг в электронной форме.
 2. Выручка от реализации товаров.
</t>
  </si>
  <si>
    <t>Ставка налога на деятельность в сфере электронной торговли установлена в размере - 2%.</t>
  </si>
  <si>
    <t>Специальный налоговый режим. 
Налог на деятельность в сфере электронной торговли.           (взамен налога на прибыль, НДС на облагаемые поставки и налога с продаж)</t>
  </si>
  <si>
    <t xml:space="preserve"> с 1 января 2022 года  	</t>
  </si>
  <si>
    <t xml:space="preserve">18 января 2022 года  	</t>
  </si>
  <si>
    <t>Глава 48, статья 379.</t>
  </si>
  <si>
    <t>Принятие нового Налогового кодекс КР</t>
  </si>
  <si>
    <t xml:space="preserve">Налогоплательщиком налога на имущество являются:
1) организация, индивидуальный предприниматель или физическое лицо в отношении объекта имущества, зарегистрированного или используемого на территории Кыргызской Республики:
а) принадлежащего ему на праве собственности, если иное не установлено настоявшей статьей;
б) находящегося в пользовании земельного участка на праве временного землепользования;
в) приобретаемого по договору финансовой аренды или ипотечного кредитования;
г) находящегося в пользовании сооружения;
</t>
  </si>
  <si>
    <t>1.Налоговой базой налога на имущество являются:
1) для здания, помещения, сооружения и земельного участка - площадь здания, помещения, сооружения и земельного участка в квадратных метрах;
2) для транспортного средства, включая воздушные и водные суда:
а)работающего на двигателе внутреннего сгорания, - рабочий объем двигателя в кубических сантиметрах или балансовая стоимость в сомах;
б) не имеющего двигателя внутреннего сгорания, - балансовая стоимость в сомах;
в) не имеющего двигателя внутреннего сгорания и балансовой стоимости, - стоимость в сомах, определяемая в порядке, установленном Кабинетом Министров.
2. Если иное не установлено настоящей главой, налоговая база налога на имущество определяется на основании правоудостоверяющего документа на объект имущества.</t>
  </si>
  <si>
    <t>Ставка налога на имущество устанавливается в следующих размерах:
3) для земельных участков, кроме сельскохозяйственных угодий - 1 процент;
4) для сельскохозяйственных угодий - 0,01 процента;
5) для транспортных средств, включая воздушные и водные суда:
а) работающих на двигателе внутреннего сгорания, - 1 процент;
б) не имеющих двигателя внутреннего сгорания, - 0,5 процента.</t>
  </si>
  <si>
    <t>Налог на имущество (Изменилась методика исчисления налога на имущество)</t>
  </si>
  <si>
    <t>до 01.01.2027 года.</t>
  </si>
  <si>
    <t>статья 423</t>
  </si>
  <si>
    <t>Вновь зарегистрированный индивидуальный предприниматель или перешел с другого налогового режима  в указанные периоды, налогоплательщики размер выручки которых не превышает 8 млн.сом, обязательно применяется ККМ .</t>
  </si>
  <si>
    <t>Субъект швейного производство (без ограничения объема выручки и не зависимо от формы оплаты)-0,25%
- Субъект применяющей условное начисление НДС-3% (не зависимо от формы оплаты)
- услуги общественного питания, саун, бильярда и бань, за исключением муниципальных бань, уплачивает налог в размере 8%
- реализация товаров работ и услуг (населению)- в 2022 г-0%, в 2023 г-1%, в 2024 г-2%, с 2025г.по ставкам уст. частью 1.</t>
  </si>
  <si>
    <t>18 января 2022 года</t>
  </si>
  <si>
    <t>глава 57, статья 423. </t>
  </si>
  <si>
    <t>Принятие нового Налогового кодекса КР.</t>
  </si>
  <si>
    <t>Налогоплательщики, у которых объем выручки за год не превышает 30 млн. сом.</t>
  </si>
  <si>
    <t>налоговой базой является  выручка от реализации товаров, работ, услуг.</t>
  </si>
  <si>
    <r>
      <t xml:space="preserve"> </t>
    </r>
    <r>
      <rPr>
        <sz val="10"/>
        <color theme="1"/>
        <rFont val="Arial"/>
        <family val="2"/>
        <charset val="204"/>
      </rPr>
      <t>-для переработки сельскохозяйственной продукции, для производственной сферы, для торговли:
а) 4 процента - в наличной форме;
б) 2 процента - в безналичной форме;
- для остальных видов деятельности:
а) 6 процентов - в наличной форме;
б) 4 процента - в безналичной форме.</t>
    </r>
  </si>
  <si>
    <t>Упрощенная система налогообложения на основе единого налога.</t>
  </si>
  <si>
    <t xml:space="preserve"> с 1 января 2022 года</t>
  </si>
  <si>
    <t>статья 28,часть 4.</t>
  </si>
  <si>
    <t>Оказание иностранной организацией услуг в электронной форме без использования доменного имени или IP-адреса, зарегистрированного в Кыргызской Республике, местом поставки которых признается территория Кыргызской Республики, не приводит к образованию постоянного учреждения этой организации в Кыргызской Республике.</t>
  </si>
  <si>
    <t>Поставки иностранной организации</t>
  </si>
  <si>
    <t>ставка 12%</t>
  </si>
  <si>
    <t> ставка 0 процентов, оплаченных в безналичной форме, установлено до 1 января 2023 года</t>
  </si>
  <si>
    <t xml:space="preserve">с 1 января 2022 года </t>
  </si>
  <si>
    <t xml:space="preserve">18 января 2022 года  </t>
  </si>
  <si>
    <t>Налоговый кодекс Кыргызской Республики.  Глава 46,статья 368</t>
  </si>
  <si>
    <t>Принятие  нового Налогового кодекса КР</t>
  </si>
  <si>
    <t>налоговой базой является выручка от реализации товаров, работ, услуг без учета НДС и налога с продаж</t>
  </si>
  <si>
    <t xml:space="preserve">При реализации товаров, работ, услуг, облагаемых НДС, оплаченных в наличной форме:
а) в размере 1 % - для торговой деятельности и производственной сферы;
б) в размере 2 % - для деятельности, не предусмотренной подпунктом "а" настоящего пункта;
 При реализации товаров, работ, услуг, освобожденных от НДС, оплаченных в наличной форме:
а) в размере 2 % - для торговой деятельности и производственной сферы;
б) в размере 3 % - для деятельности, не предусмотренной подпунктом "а" настоящего пункта.
 - при реализации товаров, работ, услуг, облагаемых НДС и/или освобожденных от НДС, оплаченных в безналичной форме устанавливается в размере 0 % до 1 января 2023 года.
- для банка,  для деятельности застройщиков по реализации жилых и не жилых помещений - 2 %;
 - для деятельности в сфере сотовой связи- 5 %.
</t>
  </si>
  <si>
    <t>налог с продаж</t>
  </si>
  <si>
    <t>до 2027 года</t>
  </si>
  <si>
    <t>Глава 2, статья 200, часть 8.</t>
  </si>
  <si>
    <t>Поддержка субъектов предпринимательства</t>
  </si>
  <si>
    <t>Сельскохозяйственный кооператив и торгово-логистический центр сельскохозяйственного назначения, а также организации и индивидуальные предприниматели, осуществляющие производственную деятельность в швейной и текстильной промышленности в качестве налогового агента.</t>
  </si>
  <si>
    <t>с заработной платы наемных работников</t>
  </si>
  <si>
    <t>фиксированная сумма подоходного налога на каждого наемного работника, исчисленная исходя из минимального расчетного дохода.</t>
  </si>
  <si>
    <t>подоходный налог</t>
  </si>
  <si>
    <t>Федеральный закон от 14.07.2022 № 324-ФЗ
"О внесении изменений в часть вторую Налогового кодекса Российской Федерации"                     
Статья 214.11 НК РФ</t>
  </si>
  <si>
    <t>установить порядок налогообложения операций с цифровыми финансовыми активами и (или) цифровыми правами, включающими одновременно цифровые финансовые активы и утилитарные цифровые права</t>
  </si>
  <si>
    <t xml:space="preserve">Особенности определения налоговой базы, исчисления и уплаты налога на доходы по операциям с цифровыми финансовыми активами и (или) цифровыми правами, включающими одновременно цифровые финансовые активы и утилитарные цифровые права
</t>
  </si>
  <si>
    <t xml:space="preserve">
Налоговой базой по операциям с цифровыми Финансовыми активами и цифровыми правами признается финансовый результат по совокупности таких операций. 
</t>
  </si>
  <si>
    <t>13, 15%</t>
  </si>
  <si>
    <t>01.03.2022</t>
  </si>
  <si>
    <t>09.03.2022</t>
  </si>
  <si>
    <t>Федеральный закон от 09.03.2022 № 47-ФЗ "О внесении изменений в часть вторую Налогового кодекса Российской Федерации"; ст. 149 НК РФ</t>
  </si>
  <si>
    <t>введение в инвестиционный оборот для физических лиц драгоценных металлов в слитках</t>
  </si>
  <si>
    <t xml:space="preserve">С 01.03.2022 освобождается от уплаты НДС реализация банками драгоценных металлов в слитках физическим лицам 
</t>
  </si>
  <si>
    <t>Налогоплательщики - банки</t>
  </si>
  <si>
    <t>Стоимость соответствующих услуг</t>
  </si>
  <si>
    <t>14.07.2022</t>
  </si>
  <si>
    <t>Федеральный закон от 14.07.2022 № 323-ФЗ; ст. 164 и 165 НК РФ</t>
  </si>
  <si>
    <t>поддержка бизнеса</t>
  </si>
  <si>
    <t xml:space="preserve">В 2022 году реализация судов, принадлежащих на праве собственности российской лизинговой компании и зарегистрированных в Российском международном реестре судов, облагается по нулевой ставке НДС. Указанное положение распространяется на правоотношения, возникшие с 1 января 2022 года.
</t>
  </si>
  <si>
    <t>российсие лизинговые компании -налогоплательщики НДС</t>
  </si>
  <si>
    <t>5 лет</t>
  </si>
  <si>
    <t xml:space="preserve"> 01.07.2022</t>
  </si>
  <si>
    <t xml:space="preserve"> Федеральный закон от 26.03.2022 № 67-ФЗ "О внесении изменений в части первую и вторую Налогового кодекса Российской Федерации и статью 2 Федерального закона "О внесении изменений в часть вторую Налогового кодекса Российской Федерации"; ст. 164 и ст. 165 НК РФ  
</t>
  </si>
  <si>
    <t xml:space="preserve"> Законом вводится ставка в размере 0% для налогоплательщиков, занимающихся созданием туристической инфраструктуры. Льготная ставка НДС вводится на 5 лет в отношении услуг по предоставлению мест для временного проживания в гостиницах и иных средствах размещения с момента ввода таких объектов в эксплуатацию, в том числе после реконструкции. Льгота также распространяется на уже функционирующие объекты туристской индустрии на период по 30 июня 2027 года включительно.
</t>
  </si>
  <si>
    <t xml:space="preserve">С 01.07.2022 налогообложение производится по налоговой ставке 0% при реализации:                                                                                  - услуг по предоставлению в аренду или пользование на ином праве объектов туристской индустрии, введенных в эксплуатацию (в том числе после реконструкции) после 1 января 2022 года и включенных в реестр объектов туристской индустрии; 
 - услуг по предоставлению мест для временного проживания в гостиницах и иных средствах размещения, которые являются объектами туристской индустрии. Указанные налогоплательщики вправе применять налоговую ставку 0% в течение 5 лет с периода, в котором объект туристской индустрии был введен в эксплуатацию (в том числе после реконструкции).
</t>
  </si>
  <si>
    <t>Федеральный закон от 14.07.2022  № 323-ФЗ; ст. 149 НК РФ</t>
  </si>
  <si>
    <t>С 01.10.2022 освобождается от НДС реализация налогоплательщиком - иностранной организацией (иностранной структурой без образования юридического лица) физическому лицу, которое по состоянию  на 31 декабря 2021 г. являлось ее контролирующим лицом или учредителем, имущества  (за исключением денежных средств) и (или) имущественных прав, которые в 2022 году освобождены от НДФЛ</t>
  </si>
  <si>
    <t>Налогоплательщик - иностранная организация (иностранная структура без образования юридического лица)</t>
  </si>
  <si>
    <t>Стоимость реализованных услуг</t>
  </si>
  <si>
    <t>Федеральный закон от 14.07.2022 № 323-ФЗ; ст.146 НК РФ</t>
  </si>
  <si>
    <t>социальная направленность</t>
  </si>
  <si>
    <t xml:space="preserve">С 01.10.2022 не признается объектом налогообложения НДС  передача газа и (или) оказание услуг по его транспортировке по газораспределительным сетям на безвозмездной основе потребителям, использующим газ для обеспечения постоянного горения Вечного огня и периодического горения Огня памяти на воинских захоронениях и мемориальных сооружениях, находящихся вне воинских захоронений, в соответствии с Законом Российской Федерации от 14.01.1993 года № 4292-I. </t>
  </si>
  <si>
    <t>НДС не облагается</t>
  </si>
  <si>
    <t>Федеральный закон от 14.07.2022 № 323-ФЗ;                                ст.146 НК РФ</t>
  </si>
  <si>
    <t>С 14.07.2022 не признается объектом налогообложения НДС оказание населению услуг по подключению (технологическому присоединению) к газораспределительным сетям газоиспользующего оборудования,  расположенного в домовладениях физических лиц, при выполнении определенных условий. В частности, физические лица должны использовать газ для удовлетворения личных, семейных, домашних и иных нужд, не связанных с осуществлением предпринимательской (профессиональной) деятельности, а услуги по подключению (технологическому присоединению) на основании актов Правительства РФ должны оказываться без взимания платы с физических лиц.</t>
  </si>
  <si>
    <t>28.06.2022</t>
  </si>
  <si>
    <t>Федеральный закон от 28.06.2022 N 211-ФЗ "О внесении изменений в часть вторую Налогового кодекса Российской Федерации" аб. 5 п. 1 ст. 284 НК РФ</t>
  </si>
  <si>
    <t>Продление пониженных ставок по налогу на прибыль, установленные регионами</t>
  </si>
  <si>
    <t>Продлено до 1 января 2024 года применение пониженных ставок по налогу на прибыль, подлежащему зачислению в бюджеты субъектов РФ, установленных законами регионов.</t>
  </si>
  <si>
    <t>17-13%</t>
  </si>
  <si>
    <t>31.12.2024</t>
  </si>
  <si>
    <t>Федеральный закон от 14.07.2022 N 323-ФЗ "О внесении изменений в часть вторую Налогового кодекса Российской Федерации" п. 1.16 ст. 284 НК РФ</t>
  </si>
  <si>
    <t>Добавлены льготные ставки по налогу на прибыль</t>
  </si>
  <si>
    <t xml:space="preserve">Добавлены льготные ставки по налогу на прибыль организаций по услугам и работам, связанным с проектированием и разработкой электронных модулей и радиоэлектронной продукции для компаний, входящих в реестр Минпромторга: 
- 3% - федеральный бюджет; 
- 0% - региональный бюджет. </t>
  </si>
  <si>
    <t>0% и 3%</t>
  </si>
  <si>
    <t>Федеральный закон от 14.07.2022 N 321-ФЗ "О внесении изменений в часть вторую Налогового кодекса Российской Федерации" п. 1.15 ст. 284 НК РФ</t>
  </si>
  <si>
    <t>Скорректированы условия применения нулевой ставки по налогу на прибыль в 2022 - 2024 годах.</t>
  </si>
  <si>
    <t>Скорректированы условия применения нулевой ставки по налогу на прибыль в 2022 - 2024 годах.
Так, исключено требование к минимальной среднесписочной численности работников организации, доля доходов от IT-деятельности в сумме всех доходов организации снижена с 90% до 70%, при этом расширены перечень доходов, учитываемых при определении такой доли.
Установлено, что вне зависимости от выполнения соответствующих условий указанные льготы не применяются:
- организациями, созданными в результате реорганизации (кроме преобразования) или реорганизованными в форме присоединения к ним другого юридического лица либо выделения из его состава одного или нескольких юридических лиц после 1 июля 2022 года;
- организациями (в том числе кредитными организациями), в которых доля прямого или косвенного участия РФ составляет не менее 50%.
Также установлены особенности определения доходов в целях применения указанной льготы в 2022 году.</t>
  </si>
  <si>
    <t>26.03.2022</t>
  </si>
  <si>
    <t>Федеральный закон от 26.03.2022 N 67-ФЗ "О внесении изменений в части первую и вторую Налогового кодекса Российской Федерации и статью 2 Федерального закона "О внесении изменений в часть вторую Налогового кодекса Российской Федерации" аб. 1 п. 1.15 ст. 284 НК РФ</t>
  </si>
  <si>
    <t>На 2022 - 2024 гг. для IT-компаний установлена ставка 0% по налогу на прибыль организаций</t>
  </si>
  <si>
    <t>На 2022 - 2024 гг. для IT-компаний установлена ставка 0% по налогу на прибыль организаций, зачисляемая в том числе в федеральный бюджет, для применения которой необходимо соблюдение определенных условий.</t>
  </si>
  <si>
    <t>Федеральный закон от 26.03.2022 N 67-ФЗ "О внесении изменений в части первую и вторую Налогового кодекса Российской Федерации и статью 2 Федерального закона "О внесении изменений в часть вторую Налогового кодекса Российской Федерации" пп. 7.1 п. 4 ст. 271 НК РФ, пп. 6.1 п. 7 ст. 272 НК РФ</t>
  </si>
  <si>
    <t>Учет курсовой разницы в доходах (расходах) на дату прекращения (исполнения) требований (обязательств), выраженных в иностранной валюте</t>
  </si>
  <si>
    <t>Курсовую разницу нужно будет учитывать в доходах (расходах) только на дату прекращения (исполнения) требований (обязательств), выраженных в иностранной валюте, в т. ч. требований по договору банковского вклада (депозита) (за исключением авансов):
- по доходам в виде положительной курсовой разницы, возникшей в 2022-2024 гг. при дооценке (уценке) указанных требований (обязательств);
- по расходам в виде отрицательной курсовой разницы, возникшей в 2023 и 2024 гг. при уценке (дооценке) указанных требований (обязательств).</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</si>
</sst>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57">
    <font>
      <sz val="10"/>
      <color theme="1"/>
      <name val="Arial"/>
      <family val="2"/>
    </font>
    <font>
      <sz val="12"/>
      <color theme="1"/>
      <name val="Calibri"/>
      <family val="2"/>
      <charset val="204"/>
      <scheme val="minor"/>
    </font>
    <font>
      <sz val="11"/>
      <color theme="1"/>
      <name val="Calibri"/>
      <family val="2"/>
      <charset val="204"/>
      <scheme val="minor"/>
    </font>
    <font>
      <sz val="10"/>
      <color theme="1"/>
      <name val="Arial"/>
      <family val="2"/>
    </font>
    <font>
      <u/>
      <sz val="10"/>
      <color theme="10"/>
      <name val="Arial"/>
      <family val="2"/>
    </font>
    <font>
      <sz val="11"/>
      <color theme="1"/>
      <name val="Calibri"/>
      <family val="2"/>
      <scheme val="minor"/>
    </font>
    <font>
      <sz val="10"/>
      <color indexed="8"/>
      <name val="Arial"/>
      <family val="2"/>
    </font>
    <font>
      <b/>
      <sz val="11"/>
      <color theme="3"/>
      <name val="Arial"/>
      <family val="2"/>
    </font>
    <font>
      <sz val="10"/>
      <name val="Calibri"/>
      <family val="2"/>
      <scheme val="minor"/>
    </font>
    <font>
      <b/>
      <sz val="11"/>
      <name val="Arial"/>
      <family val="2"/>
    </font>
    <font>
      <sz val="10"/>
      <name val="Arial"/>
      <family val="2"/>
    </font>
    <font>
      <sz val="10"/>
      <color rgb="FF000000"/>
      <name val="Arial"/>
      <family val="2"/>
    </font>
    <font>
      <sz val="10"/>
      <name val="Arial"/>
      <family val="2"/>
      <charset val="204"/>
    </font>
    <font>
      <b/>
      <sz val="10"/>
      <name val="Calibri"/>
      <family val="2"/>
      <scheme val="minor"/>
    </font>
    <font>
      <sz val="10"/>
      <color theme="1"/>
      <name val="Arial"/>
      <family val="2"/>
      <charset val="204"/>
    </font>
    <font>
      <sz val="10"/>
      <color indexed="8"/>
      <name val="Arial"/>
      <family val="2"/>
      <charset val="204"/>
    </font>
    <font>
      <sz val="10"/>
      <color theme="0" tint="-0.499984740745262"/>
      <name val="Arial"/>
      <family val="2"/>
      <charset val="204"/>
    </font>
    <font>
      <vertAlign val="superscript"/>
      <sz val="10"/>
      <color theme="1"/>
      <name val="Arial"/>
      <family val="2"/>
      <charset val="204"/>
    </font>
    <font>
      <sz val="10"/>
      <color rgb="FFFF0000"/>
      <name val="Arial"/>
      <family val="2"/>
      <charset val="204"/>
    </font>
    <font>
      <b/>
      <sz val="10"/>
      <color theme="1" tint="0.14999847407452621"/>
      <name val="Arial"/>
      <family val="2"/>
      <charset val="204"/>
    </font>
    <font>
      <b/>
      <sz val="10"/>
      <color theme="3"/>
      <name val="Arial"/>
      <family val="2"/>
      <charset val="204"/>
    </font>
    <font>
      <b/>
      <sz val="10"/>
      <color theme="0"/>
      <name val="Arial"/>
      <family val="2"/>
      <charset val="204"/>
    </font>
    <font>
      <b/>
      <sz val="10"/>
      <name val="Arial"/>
      <family val="2"/>
      <charset val="204"/>
    </font>
    <font>
      <sz val="10"/>
      <color theme="1"/>
      <name val="Times New Roman"/>
      <family val="1"/>
      <charset val="204"/>
    </font>
    <font>
      <b/>
      <sz val="10"/>
      <color theme="1"/>
      <name val="Times New Roman"/>
      <family val="1"/>
      <charset val="204"/>
    </font>
    <font>
      <sz val="10"/>
      <color theme="1" tint="0.14999847407452621"/>
      <name val="Times New Roman"/>
      <family val="1"/>
      <charset val="204"/>
    </font>
    <font>
      <b/>
      <sz val="10"/>
      <color theme="1" tint="0.14999847407452621"/>
      <name val="Times New Roman"/>
      <family val="1"/>
      <charset val="204"/>
    </font>
    <font>
      <sz val="10"/>
      <name val="Times New Roman"/>
      <family val="1"/>
      <charset val="204"/>
    </font>
    <font>
      <b/>
      <sz val="10"/>
      <color theme="1" tint="0.14999847407452621"/>
      <name val="Calibri"/>
      <family val="2"/>
      <scheme val="minor"/>
    </font>
    <font>
      <b/>
      <sz val="11"/>
      <color theme="0"/>
      <name val="Arial"/>
      <family val="2"/>
    </font>
    <font>
      <sz val="10"/>
      <color theme="1"/>
      <name val="Calibri"/>
      <family val="2"/>
      <charset val="204"/>
      <scheme val="minor"/>
    </font>
    <font>
      <sz val="12"/>
      <color theme="1"/>
      <name val="Calibri"/>
      <family val="2"/>
      <charset val="204"/>
      <scheme val="minor"/>
    </font>
    <font>
      <b/>
      <sz val="10"/>
      <color theme="1"/>
      <name val="Arial"/>
      <family val="2"/>
      <charset val="204"/>
    </font>
    <font>
      <b/>
      <sz val="10"/>
      <name val="Arial"/>
      <family val="2"/>
    </font>
    <font>
      <b/>
      <sz val="10"/>
      <color theme="0"/>
      <name val="Arial"/>
      <family val="2"/>
    </font>
    <font>
      <i/>
      <sz val="10"/>
      <color theme="1"/>
      <name val="Calibri"/>
      <family val="2"/>
      <charset val="204"/>
      <scheme val="minor"/>
    </font>
    <font>
      <sz val="10"/>
      <color theme="1"/>
      <name val="Agency FB"/>
      <family val="2"/>
    </font>
    <font>
      <b/>
      <sz val="12"/>
      <color rgb="FF000000"/>
      <name val="Times New Roman"/>
      <family val="1"/>
      <charset val="204"/>
    </font>
    <font>
      <b/>
      <sz val="12"/>
      <color rgb="FF000000"/>
      <name val="Agency FB"/>
      <family val="2"/>
    </font>
    <font>
      <sz val="12"/>
      <color rgb="FF000000"/>
      <name val="Times New Roman"/>
      <family val="1"/>
      <charset val="204"/>
    </font>
    <font>
      <sz val="10"/>
      <color theme="1"/>
      <name val="Calibri"/>
      <family val="2"/>
      <scheme val="minor"/>
    </font>
    <font>
      <sz val="10"/>
      <color indexed="8"/>
      <name val="Calibri"/>
      <family val="2"/>
      <scheme val="minor"/>
    </font>
    <font>
      <sz val="10"/>
      <color theme="0" tint="-0.499984740745262"/>
      <name val="Arial"/>
      <family val="2"/>
    </font>
    <font>
      <sz val="11"/>
      <color theme="1"/>
      <name val="Arial"/>
      <family val="2"/>
      <charset val="204"/>
    </font>
    <font>
      <sz val="11"/>
      <name val="Arial"/>
      <family val="2"/>
      <charset val="204"/>
    </font>
    <font>
      <b/>
      <sz val="11"/>
      <color theme="1" tint="0.14999847407452621"/>
      <name val="Arial"/>
      <family val="2"/>
      <charset val="204"/>
    </font>
    <font>
      <sz val="12"/>
      <color theme="1"/>
      <name val="Times New Roman"/>
      <family val="1"/>
      <charset val="204"/>
    </font>
    <font>
      <sz val="12"/>
      <color rgb="FF303030"/>
      <name val="Times New Roman"/>
      <family val="1"/>
      <charset val="204"/>
    </font>
    <font>
      <sz val="12"/>
      <name val="Times New Roman"/>
      <family val="1"/>
      <charset val="204"/>
    </font>
    <font>
      <b/>
      <sz val="10"/>
      <color theme="1"/>
      <name val="Arial"/>
      <family val="2"/>
    </font>
    <font>
      <sz val="12"/>
      <color theme="1" tint="0.14999847407452621"/>
      <name val="Times New Roman"/>
      <family val="1"/>
      <charset val="204"/>
    </font>
    <font>
      <b/>
      <sz val="11"/>
      <color theme="0"/>
      <name val="Arial"/>
      <family val="2"/>
      <charset val="204"/>
    </font>
    <font>
      <sz val="10"/>
      <color rgb="FF000000"/>
      <name val="Arial"/>
      <family val="2"/>
      <charset val="204"/>
    </font>
    <font>
      <u/>
      <sz val="10"/>
      <color theme="10"/>
      <name val="Times New Roman"/>
      <family val="1"/>
      <charset val="204"/>
    </font>
    <font>
      <b/>
      <sz val="10"/>
      <color theme="3"/>
      <name val="Times New Roman"/>
      <family val="1"/>
      <charset val="204"/>
    </font>
    <font>
      <b/>
      <sz val="10"/>
      <color theme="0"/>
      <name val="Times New Roman"/>
      <family val="1"/>
      <charset val="204"/>
    </font>
    <font>
      <b/>
      <sz val="10"/>
      <name val="Times New Roman"/>
      <family val="1"/>
      <charset val="204"/>
    </font>
  </fonts>
  <fills count="7">
    <fill>
      <patternFill patternType="none"/>
    </fill>
    <fill>
      <patternFill patternType="gray125"/>
    </fill>
    <fill>
      <patternFill patternType="solid">
        <fgColor theme="0" tint="-4.9989318521683403E-2"/>
        <bgColor indexed="64"/>
      </patternFill>
    </fill>
    <fill>
      <patternFill patternType="solid">
        <fgColor rgb="FF92D050"/>
        <bgColor indexed="64"/>
      </patternFill>
    </fill>
    <fill>
      <patternFill patternType="solid">
        <fgColor theme="0"/>
        <bgColor indexed="64"/>
      </patternFill>
    </fill>
    <fill>
      <patternFill patternType="solid">
        <fgColor theme="4"/>
        <bgColor theme="4"/>
      </patternFill>
    </fill>
    <fill>
      <patternFill patternType="solid">
        <fgColor rgb="FFFFFF00"/>
        <bgColor indexed="64"/>
      </patternFill>
    </fill>
  </fills>
  <borders count="13">
    <border>
      <left/>
      <right/>
      <top/>
      <bottom/>
      <diagonal/>
    </border>
    <border>
      <left/>
      <right/>
      <top/>
      <bottom style="medium">
        <color theme="4" tint="0.39997558519241921"/>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s>
  <cellStyleXfs count="15">
    <xf numFmtId="0" fontId="0" fillId="0" borderId="0"/>
    <xf numFmtId="0" fontId="4" fillId="0" borderId="0" applyNumberFormat="0" applyFill="0" applyBorder="0" applyAlignment="0" applyProtection="0">
      <alignment vertical="top"/>
      <protection locked="0"/>
    </xf>
    <xf numFmtId="0" fontId="3" fillId="0" borderId="0"/>
    <xf numFmtId="0" fontId="5" fillId="0" borderId="0"/>
    <xf numFmtId="9" fontId="6" fillId="0" borderId="0" applyFont="0" applyFill="0" applyBorder="0" applyAlignment="0" applyProtection="0"/>
    <xf numFmtId="9" fontId="6" fillId="0" borderId="0" applyFont="0" applyFill="0" applyBorder="0" applyAlignment="0" applyProtection="0"/>
    <xf numFmtId="0" fontId="7" fillId="0" borderId="1" applyNumberFormat="0" applyFill="0" applyAlignment="0" applyProtection="0"/>
    <xf numFmtId="0" fontId="7" fillId="0" borderId="0" applyNumberFormat="0" applyFill="0" applyBorder="0" applyAlignment="0" applyProtection="0"/>
    <xf numFmtId="0" fontId="3" fillId="0" borderId="0"/>
    <xf numFmtId="0" fontId="6" fillId="0" borderId="0"/>
    <xf numFmtId="0" fontId="2" fillId="0" borderId="0"/>
    <xf numFmtId="0" fontId="3" fillId="0" borderId="0"/>
    <xf numFmtId="0" fontId="7" fillId="0" borderId="1" applyNumberFormat="0" applyFill="0" applyAlignment="0" applyProtection="0"/>
    <xf numFmtId="0" fontId="7" fillId="0" borderId="1" applyNumberFormat="0" applyFill="0" applyAlignment="0" applyProtection="0"/>
    <xf numFmtId="0" fontId="4" fillId="0" borderId="0" applyNumberFormat="0" applyFill="0" applyBorder="0" applyAlignment="0" applyProtection="0"/>
  </cellStyleXfs>
  <cellXfs count="265">
    <xf numFmtId="0" fontId="0" fillId="0" borderId="0" xfId="0"/>
    <xf numFmtId="0" fontId="9" fillId="3" borderId="3" xfId="6" applyFont="1" applyFill="1" applyBorder="1" applyAlignment="1">
      <alignment horizontal="center" vertical="center" wrapText="1"/>
    </xf>
    <xf numFmtId="0" fontId="10" fillId="0" borderId="0" xfId="0" applyFont="1"/>
    <xf numFmtId="0" fontId="10" fillId="0" borderId="0" xfId="0" applyFont="1" applyAlignment="1">
      <alignment horizontal="left" vertical="top"/>
    </xf>
    <xf numFmtId="0" fontId="10" fillId="0" borderId="0" xfId="0" applyFont="1" applyAlignment="1">
      <alignment horizontal="center"/>
    </xf>
    <xf numFmtId="0" fontId="8" fillId="0" borderId="0" xfId="0" applyFont="1" applyAlignment="1">
      <alignment horizontal="center"/>
    </xf>
    <xf numFmtId="0" fontId="8" fillId="0" borderId="0" xfId="0" applyFont="1"/>
    <xf numFmtId="0" fontId="8" fillId="0" borderId="0" xfId="0" applyFont="1" applyAlignment="1">
      <alignment horizontal="left" vertical="top" wrapText="1"/>
    </xf>
    <xf numFmtId="0" fontId="8" fillId="0" borderId="0" xfId="0" applyFont="1" applyAlignment="1">
      <alignment horizontal="left"/>
    </xf>
    <xf numFmtId="0" fontId="10" fillId="0" borderId="0" xfId="0" applyFont="1" applyAlignment="1">
      <alignment horizontal="center" vertical="center"/>
    </xf>
    <xf numFmtId="0" fontId="8" fillId="0" borderId="2" xfId="0" applyFont="1" applyBorder="1" applyAlignment="1">
      <alignment horizontal="left" vertical="center" wrapText="1"/>
    </xf>
    <xf numFmtId="0" fontId="11" fillId="0" borderId="2" xfId="0" applyFont="1" applyBorder="1" applyAlignment="1">
      <alignment horizontal="left" vertical="center" wrapText="1"/>
    </xf>
    <xf numFmtId="49" fontId="0" fillId="0" borderId="2" xfId="0" applyNumberFormat="1" applyBorder="1" applyAlignment="1">
      <alignment horizontal="left" vertical="center" wrapText="1"/>
    </xf>
    <xf numFmtId="0" fontId="0" fillId="0" borderId="2" xfId="0" applyBorder="1" applyAlignment="1">
      <alignment horizontal="left" vertical="center" wrapText="1"/>
    </xf>
    <xf numFmtId="0" fontId="10" fillId="0" borderId="2" xfId="0" applyFont="1" applyBorder="1" applyAlignment="1">
      <alignment horizontal="left" vertical="center"/>
    </xf>
    <xf numFmtId="164" fontId="0" fillId="0" borderId="2" xfId="0" applyNumberFormat="1" applyBorder="1" applyAlignment="1">
      <alignment horizontal="left" vertical="center" wrapText="1"/>
    </xf>
    <xf numFmtId="9" fontId="0" fillId="0" borderId="2" xfId="0" applyNumberFormat="1" applyBorder="1" applyAlignment="1">
      <alignment horizontal="left" vertical="center" wrapText="1"/>
    </xf>
    <xf numFmtId="49" fontId="10" fillId="0" borderId="2" xfId="0" applyNumberFormat="1" applyFont="1" applyBorder="1" applyAlignment="1">
      <alignment horizontal="left" vertical="center" wrapText="1"/>
    </xf>
    <xf numFmtId="0" fontId="12" fillId="0" borderId="2" xfId="0" applyFont="1" applyBorder="1" applyAlignment="1">
      <alignment horizontal="left" vertical="center" wrapText="1"/>
    </xf>
    <xf numFmtId="0" fontId="10" fillId="0" borderId="2" xfId="0" applyFont="1" applyBorder="1" applyAlignment="1">
      <alignment horizontal="left" vertical="center" wrapText="1"/>
    </xf>
    <xf numFmtId="9" fontId="10" fillId="0" borderId="2" xfId="0" applyNumberFormat="1" applyFont="1" applyBorder="1" applyAlignment="1">
      <alignment horizontal="left" vertical="center" wrapText="1"/>
    </xf>
    <xf numFmtId="0" fontId="10" fillId="0" borderId="2" xfId="0" applyFont="1" applyBorder="1" applyAlignment="1">
      <alignment horizontal="center" vertical="center"/>
    </xf>
    <xf numFmtId="0" fontId="10" fillId="0" borderId="2" xfId="0" applyFont="1" applyBorder="1" applyAlignment="1">
      <alignment horizontal="left" vertical="top"/>
    </xf>
    <xf numFmtId="0" fontId="10" fillId="0" borderId="0" xfId="0" applyFont="1" applyAlignment="1">
      <alignment wrapText="1"/>
    </xf>
    <xf numFmtId="0" fontId="10" fillId="0" borderId="0" xfId="0" applyFont="1" applyAlignment="1">
      <alignment horizontal="center" wrapText="1"/>
    </xf>
    <xf numFmtId="0" fontId="10" fillId="0" borderId="0" xfId="0" applyFont="1" applyAlignment="1">
      <alignment horizontal="left" vertical="top" wrapText="1"/>
    </xf>
    <xf numFmtId="0" fontId="13" fillId="2" borderId="6"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9" fillId="0" borderId="1" xfId="6" applyFont="1" applyAlignment="1">
      <alignment horizontal="center" vertical="top" wrapText="1"/>
    </xf>
    <xf numFmtId="0" fontId="9" fillId="0" borderId="1" xfId="6" applyFont="1" applyAlignment="1">
      <alignment horizontal="left" vertical="top" wrapText="1"/>
    </xf>
    <xf numFmtId="0" fontId="9" fillId="0" borderId="5" xfId="6" applyFont="1" applyBorder="1" applyAlignment="1">
      <alignment horizontal="center" vertical="center" wrapText="1"/>
    </xf>
    <xf numFmtId="0" fontId="9" fillId="0" borderId="4" xfId="6" applyFont="1" applyBorder="1" applyAlignment="1">
      <alignment horizontal="center" vertical="center" wrapText="1"/>
    </xf>
    <xf numFmtId="0" fontId="9" fillId="0" borderId="0" xfId="7" applyFont="1"/>
    <xf numFmtId="0" fontId="9" fillId="0" borderId="0" xfId="7" applyFont="1" applyAlignment="1">
      <alignment horizontal="center"/>
    </xf>
    <xf numFmtId="0" fontId="14" fillId="0" borderId="0" xfId="0" applyFont="1"/>
    <xf numFmtId="0" fontId="14" fillId="0" borderId="0" xfId="0" applyFont="1" applyAlignment="1">
      <alignment horizontal="left" vertical="top"/>
    </xf>
    <xf numFmtId="0" fontId="14" fillId="0" borderId="0" xfId="0" applyFont="1" applyAlignment="1">
      <alignment horizontal="center"/>
    </xf>
    <xf numFmtId="0" fontId="14" fillId="0" borderId="0" xfId="0" applyFont="1" applyAlignment="1">
      <alignment horizontal="left"/>
    </xf>
    <xf numFmtId="0" fontId="14" fillId="0" borderId="0" xfId="0" applyFont="1" applyAlignment="1">
      <alignment horizontal="center" vertical="center"/>
    </xf>
    <xf numFmtId="0" fontId="14" fillId="0" borderId="0" xfId="0" applyFont="1" applyAlignment="1">
      <alignment horizontal="left" vertical="center"/>
    </xf>
    <xf numFmtId="0" fontId="15" fillId="0" borderId="0" xfId="0" applyFont="1" applyAlignment="1">
      <alignment horizontal="left" vertical="top" wrapText="1"/>
    </xf>
    <xf numFmtId="0" fontId="12" fillId="0" borderId="0" xfId="0" applyFont="1" applyAlignment="1">
      <alignment horizontal="left" vertical="top" wrapText="1"/>
    </xf>
    <xf numFmtId="0" fontId="16" fillId="0" borderId="0" xfId="0" quotePrefix="1" applyFont="1" applyAlignment="1">
      <alignment horizontal="left"/>
    </xf>
    <xf numFmtId="0" fontId="16" fillId="0" borderId="0" xfId="0" quotePrefix="1" applyFont="1"/>
    <xf numFmtId="0" fontId="16" fillId="0" borderId="0" xfId="0" quotePrefix="1" applyFont="1" applyAlignment="1">
      <alignment horizontal="left" vertical="center"/>
    </xf>
    <xf numFmtId="0" fontId="14" fillId="0" borderId="0" xfId="0" applyFont="1" applyAlignment="1">
      <alignment horizontal="center" vertical="top" wrapText="1"/>
    </xf>
    <xf numFmtId="0" fontId="14" fillId="0" borderId="0" xfId="0" applyFont="1" applyAlignment="1">
      <alignment vertical="top" wrapText="1"/>
    </xf>
    <xf numFmtId="0" fontId="14" fillId="0" borderId="0" xfId="0" applyFont="1" applyAlignment="1">
      <alignment horizontal="left" vertical="top" wrapText="1"/>
    </xf>
    <xf numFmtId="49" fontId="14" fillId="0" borderId="7" xfId="0" applyNumberFormat="1" applyFont="1" applyBorder="1" applyAlignment="1">
      <alignment horizontal="center" vertical="top" wrapText="1"/>
    </xf>
    <xf numFmtId="49" fontId="14" fillId="0" borderId="2" xfId="0" applyNumberFormat="1" applyFont="1" applyBorder="1" applyAlignment="1">
      <alignment horizontal="center" vertical="top" wrapText="1"/>
    </xf>
    <xf numFmtId="0" fontId="14" fillId="0" borderId="2" xfId="0" applyFont="1" applyBorder="1" applyAlignment="1">
      <alignment horizontal="left" vertical="top" wrapText="1"/>
    </xf>
    <xf numFmtId="0" fontId="14" fillId="0" borderId="2" xfId="0" applyFont="1" applyBorder="1" applyAlignment="1">
      <alignment vertical="top" wrapText="1" shrinkToFit="1"/>
    </xf>
    <xf numFmtId="0" fontId="14" fillId="0" borderId="2" xfId="0" applyFont="1" applyBorder="1" applyAlignment="1">
      <alignment horizontal="left" vertical="top" wrapText="1" shrinkToFit="1"/>
    </xf>
    <xf numFmtId="9" fontId="14" fillId="0" borderId="2" xfId="0" applyNumberFormat="1" applyFont="1" applyBorder="1" applyAlignment="1">
      <alignment horizontal="center" vertical="top" wrapText="1"/>
    </xf>
    <xf numFmtId="0" fontId="14" fillId="0" borderId="2" xfId="0" applyFont="1" applyBorder="1" applyAlignment="1">
      <alignment horizontal="center" vertical="center" wrapText="1"/>
    </xf>
    <xf numFmtId="0" fontId="14" fillId="0" borderId="8" xfId="0" applyFont="1" applyBorder="1" applyAlignment="1">
      <alignment horizontal="center" vertical="top" wrapText="1"/>
    </xf>
    <xf numFmtId="49" fontId="14" fillId="0" borderId="9" xfId="0" applyNumberFormat="1" applyFont="1" applyBorder="1" applyAlignment="1">
      <alignment horizontal="center" vertical="top" wrapText="1"/>
    </xf>
    <xf numFmtId="0" fontId="14" fillId="0" borderId="0" xfId="0" applyFont="1" applyAlignment="1">
      <alignment horizontal="justify" vertical="top" wrapText="1"/>
    </xf>
    <xf numFmtId="0" fontId="14" fillId="0" borderId="2" xfId="0" applyFont="1" applyBorder="1" applyAlignment="1">
      <alignment horizontal="center" vertical="top" wrapText="1"/>
    </xf>
    <xf numFmtId="0" fontId="14" fillId="4" borderId="2" xfId="0" applyFont="1" applyFill="1" applyBorder="1" applyAlignment="1">
      <alignment horizontal="center" vertical="center" wrapText="1"/>
    </xf>
    <xf numFmtId="0" fontId="14" fillId="0" borderId="2" xfId="0" applyFont="1" applyBorder="1" applyAlignment="1">
      <alignment horizontal="justify" vertical="top" wrapText="1"/>
    </xf>
    <xf numFmtId="0" fontId="14" fillId="0" borderId="2" xfId="0" applyFont="1" applyBorder="1" applyAlignment="1">
      <alignment vertical="top" wrapText="1"/>
    </xf>
    <xf numFmtId="14" fontId="14" fillId="0" borderId="2" xfId="0" applyNumberFormat="1" applyFont="1" applyBorder="1" applyAlignment="1">
      <alignment horizontal="center" vertical="top" wrapText="1"/>
    </xf>
    <xf numFmtId="0" fontId="12" fillId="0" borderId="2" xfId="0" applyFont="1" applyBorder="1" applyAlignment="1">
      <alignment horizontal="left" vertical="top" wrapText="1"/>
    </xf>
    <xf numFmtId="3" fontId="14" fillId="0" borderId="2" xfId="0" applyNumberFormat="1" applyFont="1" applyBorder="1" applyAlignment="1">
      <alignment horizontal="center" vertical="top" wrapText="1"/>
    </xf>
    <xf numFmtId="14" fontId="14" fillId="0" borderId="6" xfId="0" applyNumberFormat="1" applyFont="1" applyBorder="1" applyAlignment="1">
      <alignment horizontal="center" vertical="top" wrapText="1"/>
    </xf>
    <xf numFmtId="0" fontId="14" fillId="0" borderId="6" xfId="0" applyFont="1" applyBorder="1" applyAlignment="1">
      <alignment horizontal="left" vertical="top" wrapText="1"/>
    </xf>
    <xf numFmtId="0" fontId="14" fillId="0" borderId="6" xfId="0" applyFont="1" applyBorder="1" applyAlignment="1">
      <alignment horizontal="center" vertical="top" wrapText="1"/>
    </xf>
    <xf numFmtId="0" fontId="14" fillId="0" borderId="6" xfId="0" applyFont="1" applyBorder="1" applyAlignment="1">
      <alignment horizontal="center" vertical="center" wrapText="1"/>
    </xf>
    <xf numFmtId="0" fontId="14" fillId="0" borderId="10" xfId="0" applyFont="1" applyBorder="1" applyAlignment="1">
      <alignment horizontal="center" vertical="top" wrapText="1"/>
    </xf>
    <xf numFmtId="0" fontId="15" fillId="0" borderId="2" xfId="0" applyFont="1" applyBorder="1" applyAlignment="1">
      <alignment vertical="top" wrapText="1"/>
    </xf>
    <xf numFmtId="0" fontId="18" fillId="0" borderId="2" xfId="0" applyFont="1" applyBorder="1" applyAlignment="1">
      <alignment horizontal="left" vertical="top" wrapText="1"/>
    </xf>
    <xf numFmtId="0" fontId="14" fillId="0" borderId="9" xfId="0" applyFont="1" applyBorder="1" applyAlignment="1">
      <alignment horizontal="center" vertical="top" wrapText="1"/>
    </xf>
    <xf numFmtId="0" fontId="14" fillId="0" borderId="0" xfId="0" applyFont="1" applyAlignment="1">
      <alignment wrapText="1"/>
    </xf>
    <xf numFmtId="0" fontId="14" fillId="0" borderId="0" xfId="0" applyFont="1" applyAlignment="1">
      <alignment horizontal="center" wrapText="1"/>
    </xf>
    <xf numFmtId="0" fontId="19" fillId="2" borderId="2" xfId="0" applyFont="1" applyFill="1" applyBorder="1" applyAlignment="1">
      <alignment horizontal="center" vertical="top" wrapText="1"/>
    </xf>
    <xf numFmtId="0" fontId="19" fillId="2" borderId="2" xfId="0" applyFont="1" applyFill="1" applyBorder="1" applyAlignment="1">
      <alignment horizontal="left" vertical="top" wrapText="1"/>
    </xf>
    <xf numFmtId="0" fontId="19" fillId="2" borderId="2" xfId="0" applyFont="1" applyFill="1" applyBorder="1" applyAlignment="1">
      <alignment horizontal="center" vertical="center" wrapText="1"/>
    </xf>
    <xf numFmtId="0" fontId="19" fillId="3" borderId="2" xfId="0" applyFont="1" applyFill="1" applyBorder="1" applyAlignment="1">
      <alignment horizontal="center" vertical="top" wrapText="1"/>
    </xf>
    <xf numFmtId="0" fontId="20" fillId="0" borderId="1" xfId="6" applyFont="1" applyAlignment="1">
      <alignment horizontal="center" vertical="top" wrapText="1"/>
    </xf>
    <xf numFmtId="0" fontId="20" fillId="0" borderId="1" xfId="6" applyFont="1" applyAlignment="1">
      <alignment horizontal="left" vertical="top" wrapText="1"/>
    </xf>
    <xf numFmtId="0" fontId="21" fillId="0" borderId="5" xfId="6" applyFont="1" applyBorder="1" applyAlignment="1">
      <alignment horizontal="center" vertical="center" wrapText="1"/>
    </xf>
    <xf numFmtId="0" fontId="21" fillId="0" borderId="4" xfId="6" applyFont="1" applyBorder="1" applyAlignment="1">
      <alignment horizontal="center" vertical="center" wrapText="1"/>
    </xf>
    <xf numFmtId="0" fontId="22" fillId="3" borderId="3" xfId="6" applyFont="1" applyFill="1" applyBorder="1" applyAlignment="1">
      <alignment horizontal="center" vertical="center" wrapText="1"/>
    </xf>
    <xf numFmtId="0" fontId="20" fillId="0" borderId="0" xfId="7" applyFont="1"/>
    <xf numFmtId="0" fontId="20" fillId="0" borderId="0" xfId="7" applyFont="1" applyAlignment="1">
      <alignment horizontal="center" vertical="center"/>
    </xf>
    <xf numFmtId="0" fontId="0" fillId="0" borderId="0" xfId="0" applyAlignment="1">
      <alignment horizontal="left" vertical="top"/>
    </xf>
    <xf numFmtId="0" fontId="0" fillId="0" borderId="0" xfId="0" applyAlignment="1">
      <alignment horizontal="center"/>
    </xf>
    <xf numFmtId="49" fontId="0" fillId="0" borderId="2" xfId="0" applyNumberFormat="1" applyBorder="1" applyAlignment="1">
      <alignment horizontal="center"/>
    </xf>
    <xf numFmtId="49" fontId="23" fillId="0" borderId="2" xfId="0" applyNumberFormat="1" applyFont="1" applyBorder="1" applyAlignment="1">
      <alignment horizontal="center" vertical="center" wrapText="1"/>
    </xf>
    <xf numFmtId="0" fontId="23" fillId="0" borderId="2" xfId="0" applyFont="1" applyBorder="1" applyAlignment="1">
      <alignment horizontal="left" vertical="center" wrapText="1"/>
    </xf>
    <xf numFmtId="0" fontId="23" fillId="0" borderId="2" xfId="0" applyFont="1" applyBorder="1" applyAlignment="1">
      <alignment horizontal="center" vertical="center" wrapText="1"/>
    </xf>
    <xf numFmtId="0" fontId="24" fillId="0" borderId="2" xfId="0" applyFont="1" applyBorder="1" applyAlignment="1">
      <alignment horizontal="center" vertical="center"/>
    </xf>
    <xf numFmtId="0" fontId="23" fillId="3" borderId="2" xfId="0" applyFont="1" applyFill="1" applyBorder="1" applyAlignment="1">
      <alignment horizontal="center" vertical="center"/>
    </xf>
    <xf numFmtId="0" fontId="23" fillId="0" borderId="12" xfId="0" applyFont="1" applyBorder="1" applyAlignment="1">
      <alignment horizontal="left" vertical="center"/>
    </xf>
    <xf numFmtId="0" fontId="24" fillId="0" borderId="2" xfId="0" applyFont="1" applyBorder="1" applyAlignment="1">
      <alignment horizontal="center" vertical="center" wrapText="1"/>
    </xf>
    <xf numFmtId="49" fontId="23" fillId="0" borderId="6" xfId="0" applyNumberFormat="1" applyFont="1" applyBorder="1" applyAlignment="1">
      <alignment horizontal="center"/>
    </xf>
    <xf numFmtId="0" fontId="23" fillId="0" borderId="6" xfId="0" applyFont="1" applyBorder="1" applyAlignment="1">
      <alignment horizontal="left" vertical="center" wrapText="1"/>
    </xf>
    <xf numFmtId="49" fontId="23" fillId="0" borderId="6" xfId="0" applyNumberFormat="1" applyFont="1" applyBorder="1" applyAlignment="1">
      <alignment horizontal="center" vertical="center" wrapText="1"/>
    </xf>
    <xf numFmtId="0" fontId="24" fillId="0" borderId="6" xfId="0" applyFont="1" applyBorder="1" applyAlignment="1">
      <alignment horizontal="center" vertical="center" wrapText="1"/>
    </xf>
    <xf numFmtId="49" fontId="23" fillId="0" borderId="2" xfId="0" applyNumberFormat="1" applyFont="1" applyBorder="1" applyAlignment="1">
      <alignment horizontal="center"/>
    </xf>
    <xf numFmtId="0" fontId="0" fillId="0" borderId="0" xfId="0" applyAlignment="1">
      <alignment horizontal="center" vertical="center"/>
    </xf>
    <xf numFmtId="0" fontId="23" fillId="0" borderId="2" xfId="0" applyFont="1" applyBorder="1" applyAlignment="1">
      <alignment horizontal="left" vertical="top" wrapText="1"/>
    </xf>
    <xf numFmtId="0" fontId="23" fillId="0" borderId="2" xfId="0" applyFont="1" applyBorder="1" applyAlignment="1">
      <alignment vertical="center"/>
    </xf>
    <xf numFmtId="0" fontId="23" fillId="0" borderId="2" xfId="0" applyFont="1" applyBorder="1" applyAlignment="1">
      <alignment vertical="center" wrapText="1"/>
    </xf>
    <xf numFmtId="0" fontId="25" fillId="0" borderId="2" xfId="0" applyFont="1" applyBorder="1" applyAlignment="1">
      <alignment horizontal="left" vertical="center" wrapText="1"/>
    </xf>
    <xf numFmtId="14" fontId="25" fillId="0" borderId="2" xfId="0" applyNumberFormat="1" applyFont="1" applyBorder="1" applyAlignment="1">
      <alignment horizontal="center" vertical="center" wrapText="1"/>
    </xf>
    <xf numFmtId="14" fontId="25" fillId="0" borderId="2" xfId="0" applyNumberFormat="1" applyFont="1" applyBorder="1" applyAlignment="1">
      <alignment horizontal="left" vertical="center" wrapText="1"/>
    </xf>
    <xf numFmtId="0" fontId="25" fillId="0" borderId="2" xfId="0" applyFont="1" applyBorder="1" applyAlignment="1">
      <alignment horizontal="center" vertical="center" wrapText="1"/>
    </xf>
    <xf numFmtId="0" fontId="26" fillId="0" borderId="2" xfId="0" applyFont="1" applyBorder="1" applyAlignment="1">
      <alignment horizontal="center" vertical="center" wrapText="1"/>
    </xf>
    <xf numFmtId="0" fontId="25" fillId="3" borderId="2" xfId="0" applyFont="1" applyFill="1" applyBorder="1" applyAlignment="1">
      <alignment horizontal="center" vertical="center" wrapText="1"/>
    </xf>
    <xf numFmtId="0" fontId="25" fillId="0" borderId="2" xfId="0" applyFont="1" applyBorder="1" applyAlignment="1">
      <alignment horizontal="center" vertical="top" wrapText="1"/>
    </xf>
    <xf numFmtId="0" fontId="0" fillId="0" borderId="2" xfId="0" applyBorder="1" applyAlignment="1">
      <alignment horizontal="center" vertical="center"/>
    </xf>
    <xf numFmtId="49" fontId="23" fillId="4" borderId="2" xfId="0" applyNumberFormat="1" applyFont="1" applyFill="1" applyBorder="1" applyAlignment="1">
      <alignment horizontal="left" vertical="center" wrapText="1"/>
    </xf>
    <xf numFmtId="0" fontId="23" fillId="4" borderId="0" xfId="0" applyFont="1" applyFill="1" applyAlignment="1">
      <alignment horizontal="left" vertical="center" wrapText="1"/>
    </xf>
    <xf numFmtId="0" fontId="23" fillId="4" borderId="2" xfId="0" applyFont="1" applyFill="1" applyBorder="1" applyAlignment="1">
      <alignment horizontal="left" vertical="center" wrapText="1"/>
    </xf>
    <xf numFmtId="0" fontId="23" fillId="4" borderId="2" xfId="0" applyFont="1" applyFill="1" applyBorder="1" applyAlignment="1">
      <alignment horizontal="center" vertical="center"/>
    </xf>
    <xf numFmtId="0" fontId="24" fillId="4" borderId="2" xfId="0" applyFont="1" applyFill="1" applyBorder="1" applyAlignment="1">
      <alignment horizontal="center" vertical="center" wrapText="1"/>
    </xf>
    <xf numFmtId="49" fontId="23" fillId="0" borderId="2" xfId="0" applyNumberFormat="1" applyFont="1" applyBorder="1" applyAlignment="1">
      <alignment horizontal="left" vertical="center" wrapText="1"/>
    </xf>
    <xf numFmtId="0" fontId="23" fillId="0" borderId="0" xfId="0" applyFont="1" applyAlignment="1">
      <alignment horizontal="left" vertical="center" wrapText="1"/>
    </xf>
    <xf numFmtId="49" fontId="23" fillId="0" borderId="2" xfId="0" applyNumberFormat="1" applyFont="1" applyBorder="1" applyAlignment="1">
      <alignment horizontal="center" vertical="center"/>
    </xf>
    <xf numFmtId="0" fontId="23" fillId="0" borderId="4" xfId="0" applyFont="1" applyBorder="1" applyAlignment="1">
      <alignment horizontal="left" vertical="center" wrapText="1"/>
    </xf>
    <xf numFmtId="9" fontId="23" fillId="0" borderId="0" xfId="0" applyNumberFormat="1" applyFont="1" applyAlignment="1">
      <alignment horizontal="center" vertical="center" wrapText="1"/>
    </xf>
    <xf numFmtId="0" fontId="23" fillId="4" borderId="2" xfId="0" applyFont="1" applyFill="1" applyBorder="1" applyAlignment="1">
      <alignment horizontal="center" vertical="center" wrapText="1"/>
    </xf>
    <xf numFmtId="0" fontId="23" fillId="0" borderId="2" xfId="0" applyFont="1" applyBorder="1" applyAlignment="1">
      <alignment horizontal="center" vertical="center"/>
    </xf>
    <xf numFmtId="0" fontId="23" fillId="0" borderId="2" xfId="0" applyFont="1" applyBorder="1" applyAlignment="1">
      <alignment vertical="top" wrapText="1"/>
    </xf>
    <xf numFmtId="0" fontId="0" fillId="0" borderId="0" xfId="0" applyAlignment="1">
      <alignment wrapText="1"/>
    </xf>
    <xf numFmtId="0" fontId="0" fillId="0" borderId="0" xfId="0" applyAlignment="1">
      <alignment horizontal="center" wrapText="1"/>
    </xf>
    <xf numFmtId="0" fontId="0" fillId="0" borderId="0" xfId="0" applyAlignment="1">
      <alignment horizontal="left" vertical="top" wrapText="1"/>
    </xf>
    <xf numFmtId="0" fontId="28" fillId="2" borderId="2" xfId="0" applyFont="1" applyFill="1" applyBorder="1" applyAlignment="1">
      <alignment horizontal="center" vertical="center" wrapText="1"/>
    </xf>
    <xf numFmtId="0" fontId="28" fillId="3" borderId="2" xfId="0" applyFont="1" applyFill="1" applyBorder="1" applyAlignment="1">
      <alignment horizontal="center" vertical="center" wrapText="1"/>
    </xf>
    <xf numFmtId="0" fontId="7" fillId="0" borderId="1" xfId="6" applyAlignment="1">
      <alignment horizontal="center" vertical="top" wrapText="1"/>
    </xf>
    <xf numFmtId="0" fontId="7" fillId="0" borderId="1" xfId="6" applyAlignment="1">
      <alignment horizontal="left" vertical="top" wrapText="1"/>
    </xf>
    <xf numFmtId="0" fontId="29" fillId="0" borderId="5" xfId="6" applyFont="1" applyBorder="1" applyAlignment="1">
      <alignment horizontal="center" vertical="center" wrapText="1"/>
    </xf>
    <xf numFmtId="0" fontId="29" fillId="0" borderId="4" xfId="6" applyFont="1" applyBorder="1" applyAlignment="1">
      <alignment horizontal="center" vertical="center" wrapText="1"/>
    </xf>
    <xf numFmtId="0" fontId="7" fillId="0" borderId="0" xfId="7"/>
    <xf numFmtId="0" fontId="30" fillId="0" borderId="0" xfId="10" applyFont="1" applyAlignment="1">
      <alignment horizontal="center" vertical="center" wrapText="1"/>
    </xf>
    <xf numFmtId="14" fontId="30" fillId="0" borderId="0" xfId="10" applyNumberFormat="1" applyFont="1" applyAlignment="1">
      <alignment horizontal="center" vertical="center" wrapText="1"/>
    </xf>
    <xf numFmtId="49" fontId="30" fillId="0" borderId="0" xfId="10" applyNumberFormat="1" applyFont="1" applyAlignment="1">
      <alignment horizontal="center" vertical="center" wrapText="1"/>
    </xf>
    <xf numFmtId="0" fontId="31" fillId="0" borderId="0" xfId="10" applyFont="1" applyAlignment="1">
      <alignment horizontal="center" vertical="center" wrapText="1"/>
    </xf>
    <xf numFmtId="0" fontId="33" fillId="3" borderId="2" xfId="13" applyFont="1" applyFill="1" applyBorder="1" applyAlignment="1">
      <alignment horizontal="center" vertical="center" wrapText="1"/>
    </xf>
    <xf numFmtId="0" fontId="34" fillId="5" borderId="2" xfId="12" applyFont="1" applyFill="1" applyBorder="1" applyAlignment="1">
      <alignment horizontal="center" vertical="center" wrapText="1"/>
    </xf>
    <xf numFmtId="0" fontId="28" fillId="3" borderId="2" xfId="11" applyFont="1" applyFill="1" applyBorder="1" applyAlignment="1">
      <alignment horizontal="center" vertical="center" wrapText="1"/>
    </xf>
    <xf numFmtId="0" fontId="28" fillId="2" borderId="2" xfId="11" applyFont="1" applyFill="1" applyBorder="1" applyAlignment="1">
      <alignment horizontal="center" vertical="center" wrapText="1"/>
    </xf>
    <xf numFmtId="0" fontId="30" fillId="0" borderId="2" xfId="10" applyFont="1" applyBorder="1" applyAlignment="1">
      <alignment horizontal="center" vertical="center" wrapText="1"/>
    </xf>
    <xf numFmtId="0" fontId="35" fillId="0" borderId="2" xfId="10" applyFont="1" applyBorder="1" applyAlignment="1">
      <alignment horizontal="center" vertical="center" wrapText="1"/>
    </xf>
    <xf numFmtId="49" fontId="30" fillId="0" borderId="2" xfId="10" applyNumberFormat="1" applyFont="1" applyBorder="1" applyAlignment="1">
      <alignment horizontal="center" vertical="center" wrapText="1"/>
    </xf>
    <xf numFmtId="14" fontId="30" fillId="0" borderId="2" xfId="10" applyNumberFormat="1" applyFont="1" applyBorder="1" applyAlignment="1">
      <alignment horizontal="center" vertical="center" wrapText="1"/>
    </xf>
    <xf numFmtId="0" fontId="40" fillId="0" borderId="0" xfId="0" applyFont="1" applyAlignment="1">
      <alignment horizontal="center"/>
    </xf>
    <xf numFmtId="0" fontId="40" fillId="0" borderId="0" xfId="0" applyFont="1"/>
    <xf numFmtId="0" fontId="41" fillId="0" borderId="0" xfId="0" applyFont="1" applyAlignment="1">
      <alignment horizontal="left" vertical="top" wrapText="1"/>
    </xf>
    <xf numFmtId="0" fontId="40" fillId="0" borderId="0" xfId="0" applyFont="1" applyAlignment="1">
      <alignment horizontal="left"/>
    </xf>
    <xf numFmtId="0" fontId="42" fillId="0" borderId="0" xfId="0" quotePrefix="1" applyFont="1"/>
    <xf numFmtId="49" fontId="43" fillId="0" borderId="9" xfId="0" applyNumberFormat="1" applyFont="1" applyBorder="1" applyAlignment="1">
      <alignment horizontal="center"/>
    </xf>
    <xf numFmtId="49" fontId="43" fillId="0" borderId="2" xfId="0" applyNumberFormat="1" applyFont="1" applyBorder="1" applyAlignment="1">
      <alignment horizontal="center" vertical="top" wrapText="1"/>
    </xf>
    <xf numFmtId="0" fontId="43" fillId="0" borderId="2" xfId="0" applyFont="1" applyBorder="1" applyAlignment="1">
      <alignment horizontal="left" vertical="top" wrapText="1"/>
    </xf>
    <xf numFmtId="0" fontId="44" fillId="0" borderId="2" xfId="0" applyFont="1" applyBorder="1" applyAlignment="1">
      <alignment horizontal="left" vertical="top" wrapText="1"/>
    </xf>
    <xf numFmtId="0" fontId="43" fillId="0" borderId="8" xfId="0" applyFont="1" applyBorder="1" applyAlignment="1">
      <alignment horizontal="center" vertical="top"/>
    </xf>
    <xf numFmtId="0" fontId="43" fillId="0" borderId="2" xfId="0" applyFont="1" applyBorder="1" applyAlignment="1">
      <alignment horizontal="left" vertical="top"/>
    </xf>
    <xf numFmtId="49" fontId="43" fillId="0" borderId="2" xfId="0" applyNumberFormat="1" applyFont="1" applyBorder="1" applyAlignment="1">
      <alignment horizontal="center" vertical="top"/>
    </xf>
    <xf numFmtId="0" fontId="43" fillId="0" borderId="2" xfId="0" applyFont="1" applyBorder="1" applyAlignment="1">
      <alignment horizontal="center" vertical="top"/>
    </xf>
    <xf numFmtId="0" fontId="0" fillId="0" borderId="2" xfId="0" applyBorder="1" applyAlignment="1">
      <alignment horizontal="left" vertical="top"/>
    </xf>
    <xf numFmtId="49" fontId="43" fillId="0" borderId="9" xfId="0" applyNumberFormat="1" applyFont="1" applyBorder="1" applyAlignment="1">
      <alignment horizontal="center" vertical="top" wrapText="1"/>
    </xf>
    <xf numFmtId="9" fontId="43" fillId="0" borderId="2" xfId="0" applyNumberFormat="1" applyFont="1" applyBorder="1" applyAlignment="1">
      <alignment horizontal="left" vertical="top" wrapText="1"/>
    </xf>
    <xf numFmtId="0" fontId="43" fillId="0" borderId="8" xfId="0" applyFont="1" applyBorder="1" applyAlignment="1">
      <alignment horizontal="center"/>
    </xf>
    <xf numFmtId="0" fontId="43" fillId="0" borderId="2" xfId="0" applyFont="1" applyBorder="1" applyAlignment="1">
      <alignment horizontal="center" vertical="center"/>
    </xf>
    <xf numFmtId="0" fontId="45" fillId="2" borderId="2" xfId="0" applyFont="1" applyFill="1" applyBorder="1" applyAlignment="1">
      <alignment horizontal="center" vertical="center" wrapText="1"/>
    </xf>
    <xf numFmtId="0" fontId="45" fillId="3" borderId="2" xfId="0" applyFont="1" applyFill="1" applyBorder="1" applyAlignment="1">
      <alignment horizontal="center" vertical="center" wrapText="1"/>
    </xf>
    <xf numFmtId="0" fontId="46" fillId="0" borderId="0" xfId="0" applyFont="1" applyAlignment="1">
      <alignment horizontal="center" vertical="center"/>
    </xf>
    <xf numFmtId="49" fontId="46" fillId="0" borderId="2" xfId="0" applyNumberFormat="1" applyFont="1" applyBorder="1" applyAlignment="1">
      <alignment horizontal="center" vertical="center" wrapText="1"/>
    </xf>
    <xf numFmtId="0" fontId="46" fillId="0" borderId="2" xfId="0" applyFont="1" applyBorder="1" applyAlignment="1">
      <alignment horizontal="center" vertical="center" wrapText="1"/>
    </xf>
    <xf numFmtId="0" fontId="46" fillId="0" borderId="2" xfId="0" applyFont="1" applyBorder="1" applyAlignment="1">
      <alignment horizontal="center" vertical="top" wrapText="1"/>
    </xf>
    <xf numFmtId="0" fontId="46" fillId="0" borderId="9" xfId="0" applyFont="1" applyBorder="1" applyAlignment="1">
      <alignment horizontal="center" vertical="center" wrapText="1"/>
    </xf>
    <xf numFmtId="0" fontId="46" fillId="0" borderId="2" xfId="0" applyFont="1" applyBorder="1"/>
    <xf numFmtId="0" fontId="46" fillId="0" borderId="2" xfId="0" applyFont="1" applyBorder="1" applyAlignment="1">
      <alignment vertical="top" wrapText="1"/>
    </xf>
    <xf numFmtId="0" fontId="46" fillId="0" borderId="2" xfId="0" applyFont="1" applyBorder="1" applyAlignment="1">
      <alignment horizontal="left" vertical="top" wrapText="1"/>
    </xf>
    <xf numFmtId="0" fontId="46" fillId="0" borderId="2" xfId="0" applyFont="1" applyBorder="1" applyAlignment="1">
      <alignment horizontal="center" vertical="center"/>
    </xf>
    <xf numFmtId="0" fontId="47" fillId="0" borderId="2" xfId="0" applyFont="1" applyBorder="1" applyAlignment="1">
      <alignment horizontal="center" vertical="top" wrapText="1"/>
    </xf>
    <xf numFmtId="0" fontId="46" fillId="0" borderId="2" xfId="0" applyFont="1" applyBorder="1" applyAlignment="1">
      <alignment vertical="center" wrapText="1"/>
    </xf>
    <xf numFmtId="0" fontId="46" fillId="0" borderId="6" xfId="0" applyFont="1" applyBorder="1" applyAlignment="1">
      <alignment horizontal="center" vertical="center"/>
    </xf>
    <xf numFmtId="0" fontId="46" fillId="0" borderId="0" xfId="0" applyFont="1" applyAlignment="1">
      <alignment wrapText="1"/>
    </xf>
    <xf numFmtId="0" fontId="50" fillId="0" borderId="2" xfId="0" applyFont="1" applyBorder="1" applyAlignment="1">
      <alignment horizontal="center" vertical="center" wrapText="1"/>
    </xf>
    <xf numFmtId="0" fontId="51" fillId="0" borderId="4" xfId="6" applyFont="1" applyBorder="1" applyAlignment="1">
      <alignment horizontal="center" vertical="center" wrapText="1"/>
    </xf>
    <xf numFmtId="9" fontId="0" fillId="4" borderId="2" xfId="0" applyNumberFormat="1" applyFill="1" applyBorder="1" applyAlignment="1">
      <alignment horizontal="center" vertical="center"/>
    </xf>
    <xf numFmtId="0" fontId="0" fillId="4" borderId="0" xfId="0" applyFill="1"/>
    <xf numFmtId="0" fontId="40" fillId="4" borderId="2" xfId="0" applyFont="1" applyFill="1" applyBorder="1" applyAlignment="1">
      <alignment horizontal="center"/>
    </xf>
    <xf numFmtId="0" fontId="40" fillId="4" borderId="2" xfId="0" applyFont="1" applyFill="1" applyBorder="1"/>
    <xf numFmtId="0" fontId="41" fillId="4" borderId="2" xfId="0" applyFont="1" applyFill="1" applyBorder="1" applyAlignment="1">
      <alignment horizontal="left" vertical="top" wrapText="1"/>
    </xf>
    <xf numFmtId="0" fontId="40" fillId="4" borderId="2" xfId="0" applyFont="1" applyFill="1" applyBorder="1" applyAlignment="1">
      <alignment horizontal="left"/>
    </xf>
    <xf numFmtId="0" fontId="8" fillId="4" borderId="2" xfId="0" applyFont="1" applyFill="1" applyBorder="1" applyAlignment="1">
      <alignment horizontal="left" vertical="top" wrapText="1"/>
    </xf>
    <xf numFmtId="0" fontId="0" fillId="4" borderId="2" xfId="0" applyFill="1" applyBorder="1" applyAlignment="1">
      <alignment horizontal="center"/>
    </xf>
    <xf numFmtId="0" fontId="42" fillId="4" borderId="2" xfId="0" quotePrefix="1" applyFont="1" applyFill="1" applyBorder="1"/>
    <xf numFmtId="0" fontId="0" fillId="4" borderId="2" xfId="0" applyFill="1" applyBorder="1"/>
    <xf numFmtId="49" fontId="0" fillId="4" borderId="2" xfId="0" applyNumberFormat="1" applyFill="1" applyBorder="1" applyAlignment="1">
      <alignment horizontal="center" vertical="center" wrapText="1"/>
    </xf>
    <xf numFmtId="0" fontId="0" fillId="4" borderId="2" xfId="0" applyFill="1" applyBorder="1" applyAlignment="1">
      <alignment horizontal="left" vertical="center" wrapText="1"/>
    </xf>
    <xf numFmtId="0" fontId="0" fillId="4" borderId="2" xfId="0" applyFill="1" applyBorder="1" applyAlignment="1">
      <alignment horizontal="center" vertical="center"/>
    </xf>
    <xf numFmtId="0" fontId="0" fillId="6" borderId="0" xfId="0" applyFill="1" applyAlignment="1">
      <alignment horizontal="center" vertical="center"/>
    </xf>
    <xf numFmtId="0" fontId="0" fillId="4" borderId="0" xfId="0" applyFill="1" applyAlignment="1">
      <alignment horizontal="center" vertical="center"/>
    </xf>
    <xf numFmtId="0" fontId="0" fillId="0" borderId="2" xfId="0" applyBorder="1" applyAlignment="1">
      <alignment wrapText="1"/>
    </xf>
    <xf numFmtId="0" fontId="0" fillId="0" borderId="2" xfId="0" applyBorder="1" applyAlignment="1">
      <alignment horizontal="center"/>
    </xf>
    <xf numFmtId="0" fontId="0" fillId="6" borderId="0" xfId="0" applyFill="1" applyAlignment="1">
      <alignment horizontal="left" vertical="top"/>
    </xf>
    <xf numFmtId="49" fontId="0" fillId="4" borderId="2" xfId="0" applyNumberFormat="1" applyFill="1" applyBorder="1" applyAlignment="1">
      <alignment horizontal="center" vertical="center"/>
    </xf>
    <xf numFmtId="0" fontId="0" fillId="4" borderId="2" xfId="0" applyFill="1" applyBorder="1" applyAlignment="1">
      <alignment vertical="center" wrapText="1"/>
    </xf>
    <xf numFmtId="0" fontId="0" fillId="4" borderId="8" xfId="0" applyFill="1" applyBorder="1" applyAlignment="1">
      <alignment horizontal="center" vertical="center"/>
    </xf>
    <xf numFmtId="0" fontId="0" fillId="4" borderId="2" xfId="0" applyFill="1" applyBorder="1" applyAlignment="1">
      <alignment vertical="center"/>
    </xf>
    <xf numFmtId="0" fontId="7" fillId="0" borderId="0" xfId="6" applyBorder="1" applyAlignment="1">
      <alignment horizontal="center" vertical="top" wrapText="1"/>
    </xf>
    <xf numFmtId="0" fontId="14" fillId="0" borderId="2" xfId="10" applyFont="1" applyBorder="1" applyAlignment="1">
      <alignment horizontal="center" vertical="center" wrapText="1"/>
    </xf>
    <xf numFmtId="0" fontId="35" fillId="0" borderId="0" xfId="10" applyFont="1" applyAlignment="1">
      <alignment horizontal="center" vertical="center" wrapText="1"/>
    </xf>
    <xf numFmtId="0" fontId="14" fillId="0" borderId="0" xfId="10" applyFont="1" applyAlignment="1">
      <alignment horizontal="center" vertical="top" wrapText="1"/>
    </xf>
    <xf numFmtId="0" fontId="14" fillId="0" borderId="2" xfId="10" applyFont="1" applyBorder="1" applyAlignment="1">
      <alignment horizontal="center" vertical="top" wrapText="1"/>
    </xf>
    <xf numFmtId="0" fontId="14" fillId="0" borderId="2" xfId="10" applyFont="1" applyBorder="1" applyAlignment="1">
      <alignment horizontal="left" vertical="top" wrapText="1"/>
    </xf>
    <xf numFmtId="14" fontId="14" fillId="0" borderId="2" xfId="10" applyNumberFormat="1" applyFont="1" applyBorder="1" applyAlignment="1">
      <alignment horizontal="center" vertical="center" wrapText="1"/>
    </xf>
    <xf numFmtId="49" fontId="14" fillId="0" borderId="2" xfId="10" applyNumberFormat="1" applyFont="1" applyBorder="1" applyAlignment="1">
      <alignment horizontal="center" vertical="center" wrapText="1"/>
    </xf>
    <xf numFmtId="0" fontId="30" fillId="0" borderId="2" xfId="10" applyFont="1" applyBorder="1" applyAlignment="1">
      <alignment horizontal="left" vertical="center" wrapText="1"/>
    </xf>
    <xf numFmtId="0" fontId="52" fillId="0" borderId="0" xfId="0" applyFont="1" applyAlignment="1">
      <alignment vertical="top" wrapText="1"/>
    </xf>
    <xf numFmtId="49" fontId="52" fillId="0" borderId="2" xfId="0" applyNumberFormat="1" applyFont="1" applyBorder="1" applyAlignment="1">
      <alignment horizontal="centerContinuous" vertical="center" wrapText="1"/>
    </xf>
    <xf numFmtId="0" fontId="1" fillId="0" borderId="0" xfId="10" applyFont="1" applyAlignment="1">
      <alignment horizontal="center" vertical="center" wrapText="1"/>
    </xf>
    <xf numFmtId="0" fontId="23" fillId="0" borderId="0" xfId="0" applyFont="1"/>
    <xf numFmtId="0" fontId="23" fillId="0" borderId="0" xfId="0" applyFont="1" applyAlignment="1">
      <alignment horizontal="left" vertical="top"/>
    </xf>
    <xf numFmtId="0" fontId="23" fillId="0" borderId="0" xfId="0" applyFont="1" applyAlignment="1">
      <alignment horizontal="center"/>
    </xf>
    <xf numFmtId="0" fontId="23" fillId="0" borderId="0" xfId="0" applyFont="1" applyAlignment="1">
      <alignment horizontal="center" vertical="center"/>
    </xf>
    <xf numFmtId="0" fontId="23" fillId="3" borderId="8" xfId="0" applyFont="1" applyFill="1" applyBorder="1" applyAlignment="1">
      <alignment horizontal="center"/>
    </xf>
    <xf numFmtId="0" fontId="23" fillId="0" borderId="0" xfId="0" applyFont="1" applyAlignment="1">
      <alignment horizontal="left" vertical="center"/>
    </xf>
    <xf numFmtId="0" fontId="23" fillId="0" borderId="0" xfId="0" applyFont="1" applyAlignment="1">
      <alignment wrapText="1"/>
    </xf>
    <xf numFmtId="0" fontId="23" fillId="0" borderId="0" xfId="0" applyFont="1" applyAlignment="1">
      <alignment horizontal="center" wrapText="1"/>
    </xf>
    <xf numFmtId="0" fontId="23" fillId="0" borderId="0" xfId="0" applyFont="1" applyAlignment="1">
      <alignment horizontal="left" vertical="top" wrapText="1"/>
    </xf>
    <xf numFmtId="0" fontId="26" fillId="2" borderId="2" xfId="0" applyFont="1" applyFill="1" applyBorder="1" applyAlignment="1">
      <alignment horizontal="center" vertical="center" wrapText="1"/>
    </xf>
    <xf numFmtId="0" fontId="26" fillId="3" borderId="2" xfId="0" applyFont="1" applyFill="1" applyBorder="1" applyAlignment="1">
      <alignment horizontal="center" vertical="center" wrapText="1"/>
    </xf>
    <xf numFmtId="0" fontId="54" fillId="0" borderId="1" xfId="6" applyFont="1" applyAlignment="1">
      <alignment horizontal="center" vertical="top" wrapText="1"/>
    </xf>
    <xf numFmtId="0" fontId="54" fillId="0" borderId="1" xfId="6" applyFont="1" applyAlignment="1">
      <alignment horizontal="left" vertical="top" wrapText="1"/>
    </xf>
    <xf numFmtId="0" fontId="55" fillId="0" borderId="5" xfId="6" applyFont="1" applyBorder="1" applyAlignment="1">
      <alignment horizontal="center" vertical="center" wrapText="1"/>
    </xf>
    <xf numFmtId="0" fontId="55" fillId="0" borderId="4" xfId="6" applyFont="1" applyBorder="1" applyAlignment="1">
      <alignment horizontal="center" vertical="center" wrapText="1"/>
    </xf>
    <xf numFmtId="0" fontId="56" fillId="3" borderId="3" xfId="6" applyFont="1" applyFill="1" applyBorder="1" applyAlignment="1">
      <alignment horizontal="center" vertical="center" wrapText="1"/>
    </xf>
    <xf numFmtId="0" fontId="54" fillId="0" borderId="0" xfId="7" applyFont="1"/>
    <xf numFmtId="0" fontId="54" fillId="0" borderId="0" xfId="7" applyFont="1" applyAlignment="1">
      <alignment horizontal="center"/>
    </xf>
    <xf numFmtId="0" fontId="0" fillId="4" borderId="11" xfId="0" applyFill="1" applyBorder="1" applyAlignment="1">
      <alignment horizontal="left" vertical="top"/>
    </xf>
    <xf numFmtId="0" fontId="24" fillId="4" borderId="2" xfId="0" applyFont="1" applyFill="1" applyBorder="1" applyAlignment="1">
      <alignment horizontal="center" vertical="center"/>
    </xf>
    <xf numFmtId="9" fontId="23" fillId="4" borderId="2" xfId="0" applyNumberFormat="1" applyFont="1" applyFill="1" applyBorder="1" applyAlignment="1">
      <alignment horizontal="center" vertical="center" wrapText="1"/>
    </xf>
    <xf numFmtId="0" fontId="23" fillId="4" borderId="2" xfId="0" applyFont="1" applyFill="1" applyBorder="1" applyAlignment="1">
      <alignment horizontal="center" wrapText="1"/>
    </xf>
    <xf numFmtId="14" fontId="23" fillId="4" borderId="2" xfId="0" applyNumberFormat="1" applyFont="1" applyFill="1" applyBorder="1" applyAlignment="1">
      <alignment horizontal="center"/>
    </xf>
    <xf numFmtId="0" fontId="23" fillId="4" borderId="9" xfId="0" applyFont="1" applyFill="1" applyBorder="1" applyAlignment="1">
      <alignment horizontal="center"/>
    </xf>
    <xf numFmtId="0" fontId="0" fillId="4" borderId="11" xfId="0" applyFill="1" applyBorder="1"/>
    <xf numFmtId="0" fontId="23" fillId="4" borderId="0" xfId="0" applyFont="1" applyFill="1" applyAlignment="1">
      <alignment horizontal="left" vertical="top"/>
    </xf>
    <xf numFmtId="0" fontId="27" fillId="4" borderId="0" xfId="14" applyFont="1" applyFill="1" applyAlignment="1">
      <alignment horizontal="center" vertical="center" wrapText="1"/>
    </xf>
    <xf numFmtId="49" fontId="23" fillId="4" borderId="2" xfId="0" applyNumberFormat="1" applyFont="1" applyFill="1" applyBorder="1" applyAlignment="1">
      <alignment horizontal="center" vertical="center"/>
    </xf>
    <xf numFmtId="0" fontId="53" fillId="4" borderId="0" xfId="14" applyFont="1" applyFill="1" applyAlignment="1">
      <alignment horizontal="center" vertical="center"/>
    </xf>
    <xf numFmtId="0" fontId="23" fillId="4" borderId="0" xfId="0" applyFont="1" applyFill="1" applyAlignment="1">
      <alignment horizontal="center" vertical="center"/>
    </xf>
    <xf numFmtId="0" fontId="23" fillId="4" borderId="0" xfId="0" applyFont="1" applyFill="1"/>
    <xf numFmtId="0" fontId="23" fillId="3" borderId="8" xfId="0" applyFont="1" applyFill="1" applyBorder="1" applyAlignment="1">
      <alignment horizontal="center" vertical="center"/>
    </xf>
    <xf numFmtId="49" fontId="23" fillId="4" borderId="6" xfId="0" applyNumberFormat="1" applyFont="1" applyFill="1" applyBorder="1" applyAlignment="1">
      <alignment horizontal="center" vertical="center"/>
    </xf>
    <xf numFmtId="14" fontId="23" fillId="4" borderId="2" xfId="0" applyNumberFormat="1" applyFont="1" applyFill="1" applyBorder="1" applyAlignment="1">
      <alignment horizontal="center" vertical="center"/>
    </xf>
    <xf numFmtId="0" fontId="23" fillId="4" borderId="2" xfId="0" applyFont="1" applyFill="1" applyBorder="1" applyAlignment="1">
      <alignment horizontal="center"/>
    </xf>
    <xf numFmtId="49" fontId="23" fillId="4" borderId="2" xfId="0" applyNumberFormat="1" applyFont="1" applyFill="1" applyBorder="1" applyAlignment="1">
      <alignment horizontal="center" vertical="center" wrapText="1"/>
    </xf>
    <xf numFmtId="0" fontId="23" fillId="4" borderId="9" xfId="0" applyFont="1" applyFill="1" applyBorder="1" applyAlignment="1">
      <alignment horizontal="center" vertical="center"/>
    </xf>
    <xf numFmtId="0" fontId="23" fillId="4" borderId="6" xfId="0" applyFont="1" applyFill="1" applyBorder="1" applyAlignment="1">
      <alignment horizontal="left" vertical="center" wrapText="1"/>
    </xf>
    <xf numFmtId="0" fontId="23" fillId="4" borderId="6" xfId="0" applyFont="1" applyFill="1" applyBorder="1" applyAlignment="1">
      <alignment horizontal="center" vertical="center" wrapText="1"/>
    </xf>
    <xf numFmtId="0" fontId="23" fillId="4" borderId="0" xfId="0" applyFont="1" applyFill="1" applyAlignment="1">
      <alignment horizontal="center" vertical="center" wrapText="1"/>
    </xf>
    <xf numFmtId="14" fontId="23" fillId="4" borderId="0" xfId="0" applyNumberFormat="1" applyFont="1" applyFill="1" applyAlignment="1">
      <alignment horizontal="center" vertical="center"/>
    </xf>
    <xf numFmtId="0" fontId="23" fillId="4" borderId="7" xfId="0" applyFont="1" applyFill="1" applyBorder="1" applyAlignment="1">
      <alignment horizontal="center"/>
    </xf>
    <xf numFmtId="49" fontId="23" fillId="4" borderId="2" xfId="0" applyNumberFormat="1" applyFont="1" applyFill="1" applyBorder="1" applyAlignment="1">
      <alignment horizontal="left" vertical="center"/>
    </xf>
    <xf numFmtId="49" fontId="23" fillId="4" borderId="9" xfId="0" applyNumberFormat="1" applyFont="1" applyFill="1" applyBorder="1" applyAlignment="1">
      <alignment horizontal="center"/>
    </xf>
    <xf numFmtId="49" fontId="23" fillId="4" borderId="9" xfId="0" applyNumberFormat="1" applyFont="1" applyFill="1" applyBorder="1" applyAlignment="1">
      <alignment horizontal="left" vertical="center"/>
    </xf>
    <xf numFmtId="0" fontId="39" fillId="0" borderId="0" xfId="10" applyFont="1" applyAlignment="1">
      <alignment horizontal="left" vertical="top" wrapText="1"/>
    </xf>
    <xf numFmtId="0" fontId="32" fillId="0" borderId="11" xfId="10" applyFont="1" applyBorder="1" applyAlignment="1">
      <alignment horizontal="center" vertical="center" wrapText="1"/>
    </xf>
    <xf numFmtId="0" fontId="37" fillId="0" borderId="0" xfId="10" applyFont="1" applyAlignment="1">
      <alignment horizontal="left" vertical="top" wrapText="1"/>
    </xf>
  </cellXfs>
  <cellStyles count="15">
    <cellStyle name="Hyperlink 2" xfId="1"/>
    <cellStyle name="Normal 2" xfId="2"/>
    <cellStyle name="Normal 3" xfId="3"/>
    <cellStyle name="Normal 4" xfId="8"/>
    <cellStyle name="Normal 5" xfId="9"/>
    <cellStyle name="Percent 2" xfId="4"/>
    <cellStyle name="Percent 3" xfId="5"/>
    <cellStyle name="Гиперссылка" xfId="14" builtinId="8"/>
    <cellStyle name="Заголовок 3" xfId="6" builtinId="18"/>
    <cellStyle name="Заголовок 3 2" xfId="12"/>
    <cellStyle name="Заголовок 3_Лист1_1" xfId="13"/>
    <cellStyle name="Заголовок 4" xfId="7" builtinId="19"/>
    <cellStyle name="Обычный" xfId="0" builtinId="0"/>
    <cellStyle name="Обычный 2" xfId="10"/>
    <cellStyle name="Обычный_Лист1_1" xfId="11"/>
  </cellStyles>
  <dxfs count="95">
    <dxf>
      <font>
        <strike val="0"/>
        <outline val="0"/>
        <shadow val="0"/>
        <u val="none"/>
        <vertAlign val="baseline"/>
        <sz val="10"/>
        <name val="Times New Roman"/>
        <scheme val="none"/>
      </font>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0"/>
        <name val="Times New Roman"/>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Times New Roman"/>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Times New Roman"/>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Times New Roman"/>
        <scheme val="none"/>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Times New Roman"/>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Times New Roman"/>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Times New Roman"/>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Times New Roman"/>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Times New Roman"/>
        <scheme val="none"/>
      </font>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name val="Times New Roman"/>
        <scheme val="none"/>
      </font>
    </dxf>
    <dxf>
      <border>
        <bottom style="thin">
          <color indexed="64"/>
        </bottom>
      </border>
    </dxf>
    <dxf>
      <font>
        <strike val="0"/>
        <outline val="0"/>
        <shadow val="0"/>
        <u val="none"/>
        <vertAlign val="baseline"/>
        <sz val="10"/>
        <color theme="0"/>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Arial"/>
        <scheme val="none"/>
      </font>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name val="Arial"/>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dxf>
    <dxf>
      <border>
        <bottom style="thin">
          <color indexed="64"/>
        </bottom>
      </border>
    </dxf>
    <dxf>
      <font>
        <strike val="0"/>
        <outline val="0"/>
        <shadow val="0"/>
        <u val="none"/>
        <vertAlign val="baseline"/>
        <sz val="11"/>
        <color theme="0"/>
        <name val="Arial"/>
        <scheme val="none"/>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strike val="0"/>
        <outline val="0"/>
        <shadow val="0"/>
        <u val="none"/>
        <vertAlign val="baseline"/>
        <sz val="11"/>
        <color theme="0"/>
        <name val="Arial"/>
        <scheme val="none"/>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sz val="10"/>
        <name val="Arial"/>
        <scheme val="none"/>
      </font>
      <alignment horizontal="center" vertical="top"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sz val="10"/>
        <name val="Arial"/>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sz val="10"/>
        <name val="Arial"/>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sz val="10"/>
        <name val="Arial"/>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sz val="10"/>
        <name val="Arial"/>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sz val="10"/>
        <name val="Arial"/>
        <scheme val="none"/>
      </font>
      <alignment vertical="top" textRotation="0" wrapText="1" justifyLastLine="0" readingOrder="0"/>
      <border diagonalUp="0" diagonalDown="0" outline="0">
        <left style="thin">
          <color indexed="64"/>
        </left>
        <right style="thin">
          <color indexed="64"/>
        </right>
        <top style="thin">
          <color indexed="64"/>
        </top>
        <bottom style="thin">
          <color indexed="64"/>
        </bottom>
      </border>
    </dxf>
    <dxf>
      <font>
        <strike val="0"/>
        <outline val="0"/>
        <shadow val="0"/>
        <u val="none"/>
        <sz val="10"/>
        <name val="Arial"/>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sz val="10"/>
        <name val="Arial"/>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sz val="10"/>
        <name val="Arial"/>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sz val="10"/>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sz val="10"/>
        <name val="Arial"/>
        <scheme val="none"/>
      </font>
      <alignment horizontal="center" vertical="top"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sz val="10"/>
        <name val="Arial"/>
        <scheme val="none"/>
      </font>
      <alignment vertical="top" textRotation="0" wrapText="1" justifyLastLine="0" readingOrder="0"/>
    </dxf>
    <dxf>
      <border>
        <bottom style="thin">
          <color indexed="64"/>
        </bottom>
      </border>
    </dxf>
    <dxf>
      <font>
        <strike val="0"/>
        <outline val="0"/>
        <shadow val="0"/>
        <u val="none"/>
        <vertAlign val="baseline"/>
        <sz val="10"/>
        <color theme="0"/>
        <name val="Arial"/>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color auto="1"/>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font>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font>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color auto="1"/>
      </font>
    </dxf>
    <dxf>
      <border>
        <bottom style="thin">
          <color indexed="64"/>
        </bottom>
      </border>
    </dxf>
    <dxf>
      <font>
        <strike val="0"/>
        <outline val="0"/>
        <shadow val="0"/>
        <u val="none"/>
        <vertAlign val="baseline"/>
        <sz val="11"/>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val="0"/>
        <strike val="0"/>
        <outline val="0"/>
        <shadow val="0"/>
        <u val="none"/>
        <vertAlign val="baseline"/>
        <sz val="12"/>
        <name val="Times New Roman"/>
        <scheme val="none"/>
      </font>
      <fill>
        <patternFill patternType="none">
          <fgColor indexed="64"/>
          <bgColor auto="1"/>
        </patternFill>
      </fill>
    </dxf>
    <dxf>
      <font>
        <b val="0"/>
        <strike val="0"/>
        <outline val="0"/>
        <shadow val="0"/>
        <u val="none"/>
        <vertAlign val="baseline"/>
        <sz val="12"/>
        <name val="Times New Roman"/>
        <scheme val="none"/>
      </font>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strike val="0"/>
        <outline val="0"/>
        <shadow val="0"/>
        <u val="none"/>
        <vertAlign val="baseline"/>
        <sz val="12"/>
        <name val="Times New Roman"/>
        <scheme val="none"/>
      </font>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2"/>
        <name val="Times New Roman"/>
        <scheme val="none"/>
      </font>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2"/>
        <name val="Times New Roman"/>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2"/>
        <name val="Times New Roman"/>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2"/>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2"/>
        <name val="Times New Roman"/>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2"/>
        <name val="Times New Roman"/>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2"/>
        <name val="Times New Roman"/>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2"/>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strike val="0"/>
        <outline val="0"/>
        <shadow val="0"/>
        <u val="none"/>
        <vertAlign val="baseline"/>
        <sz val="12"/>
        <name val="Times New Roman"/>
        <scheme val="none"/>
      </font>
      <fill>
        <patternFill patternType="none">
          <fgColor indexed="64"/>
          <bgColor auto="1"/>
        </patternFill>
      </fill>
    </dxf>
    <dxf>
      <border>
        <bottom style="thin">
          <color indexed="64"/>
        </bottom>
      </border>
    </dxf>
    <dxf>
      <font>
        <strike val="0"/>
        <outline val="0"/>
        <shadow val="0"/>
        <u val="none"/>
        <vertAlign val="baseline"/>
        <sz val="11"/>
        <color theme="0"/>
        <name val="Arial"/>
        <scheme val="none"/>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E6FAFE"/>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ulia.nazarco\AppData\Local\Microsoft\Windows\INetCache\Content.Outlook\GS2GL9R0\Aviz%20DGMI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алоговые реформы"/>
      <sheetName val="Aviz DGMIT"/>
    </sheetNames>
    <sheetDataSet>
      <sheetData sheetId="0"/>
      <sheetData sheetId="1" refreshError="1"/>
    </sheetDataSet>
  </externalBook>
</externalLink>
</file>

<file path=xl/tables/table1.xml><?xml version="1.0" encoding="utf-8"?>
<table xmlns="http://schemas.openxmlformats.org/spreadsheetml/2006/main" id="5" name="Table226" displayName="Table226" ref="B1:L55" totalsRowShown="0" headerRowDxfId="94" dataDxfId="92" headerRowBorderDxfId="93" tableBorderDxfId="91" totalsRowBorderDxfId="90">
  <tableColumns count="11">
    <tableColumn id="2" name="Наименование налога или платежа в бюджет" dataDxfId="89"/>
    <tableColumn id="13" name="Ставка" dataDxfId="88"/>
    <tableColumn id="12" name="База" dataDxfId="87"/>
    <tableColumn id="11" name="Налогоплательщики,плательщики сборов, страховых взносов, налоговые агенты / иные лица " dataDxfId="86"/>
    <tableColumn id="5" name="Краткое содержание изменения " dataDxfId="85"/>
    <tableColumn id="16" name="Основная цель изменения " dataDxfId="84"/>
    <tableColumn id="7" name="Реквизиты и наименование нормативного правового акта; номер статьи, в которую внесены изменения" dataDxfId="83"/>
    <tableColumn id="8" name="Дата принятия закона" dataDxfId="82"/>
    <tableColumn id="9" name="Дата вступления в силу" dataDxfId="81"/>
    <tableColumn id="10" name="Дата окончания (для временных мер)" dataDxfId="80"/>
    <tableColumn id="1" name="Столбец1" dataDxfId="79"/>
  </tableColumns>
  <tableStyleInfo name="TableStyleLight9" showFirstColumn="0" showLastColumn="0" showRowStripes="1" showColumnStripes="0"/>
</table>
</file>

<file path=xl/tables/table2.xml><?xml version="1.0" encoding="utf-8"?>
<table xmlns="http://schemas.openxmlformats.org/spreadsheetml/2006/main" id="2" name="Table223" displayName="Table223" ref="B2:L12" totalsRowShown="0" headerRowDxfId="78" dataDxfId="76" headerRowBorderDxfId="77" tableBorderDxfId="75" totalsRowBorderDxfId="74">
  <tableColumns count="11">
    <tableColumn id="1" name="Год" dataDxfId="73"/>
    <tableColumn id="2" name="Наименование налога или платежа в бюджет" dataDxfId="72"/>
    <tableColumn id="13" name="Ставка" dataDxfId="71"/>
    <tableColumn id="12" name="База" dataDxfId="70"/>
    <tableColumn id="11" name="Налогоплательщики,плательщики сборов, страховых взносов, налоговые агенты / иные лица " dataDxfId="69"/>
    <tableColumn id="5" name="Краткое содержание изменения " dataDxfId="68"/>
    <tableColumn id="16" name="Основная цель изменения " dataDxfId="67"/>
    <tableColumn id="7" name="Реквизиты и наименование нормативного правового акта; номер статьи, в которую внесены изменения" dataDxfId="66"/>
    <tableColumn id="8" name="Дата принятия закона" dataDxfId="65"/>
    <tableColumn id="9" name="Дата вступления в силу" dataDxfId="64"/>
    <tableColumn id="10" name="Дата окончания (для временных мер)" dataDxfId="63"/>
  </tableColumns>
  <tableStyleInfo name="TableStyleLight9" showFirstColumn="0" showLastColumn="0" showRowStripes="1" showColumnStripes="0"/>
</table>
</file>

<file path=xl/tables/table3.xml><?xml version="1.0" encoding="utf-8"?>
<table xmlns="http://schemas.openxmlformats.org/spreadsheetml/2006/main" id="1" name="Table22" displayName="Table22" ref="B2:L76" totalsRowShown="0" headerRowDxfId="62" dataDxfId="60" headerRowBorderDxfId="61" tableBorderDxfId="59" totalsRowBorderDxfId="58">
  <tableColumns count="11">
    <tableColumn id="1" name="Год" dataDxfId="57"/>
    <tableColumn id="2" name="Наименование налога или платежа в бюджет" dataDxfId="56"/>
    <tableColumn id="13" name="Ставка" dataDxfId="55"/>
    <tableColumn id="12" name="База" dataDxfId="54"/>
    <tableColumn id="11" name="Налогоплательщики, плательщики сборов, страховых взносов, налоговые агенты / иные лица " dataDxfId="53"/>
    <tableColumn id="5" name="Краткое содержание изменения " dataDxfId="52"/>
    <tableColumn id="16" name="Основная цель изменения " dataDxfId="51"/>
    <tableColumn id="7" name="Реквизиты и наименование нормативного правового акта; номер статьи, в которую внесены изменения" dataDxfId="50"/>
    <tableColumn id="8" name="Дата принятия закона" dataDxfId="49"/>
    <tableColumn id="9" name="Дата вступления в силу" dataDxfId="48"/>
    <tableColumn id="10" name="Дата окончания (для временных мер)" dataDxfId="47"/>
  </tableColumns>
  <tableStyleInfo name="TableStyleLight9" showFirstColumn="0" showLastColumn="0" showRowStripes="1" showColumnStripes="0"/>
</table>
</file>

<file path=xl/tables/table4.xml><?xml version="1.0" encoding="utf-8"?>
<table xmlns="http://schemas.openxmlformats.org/spreadsheetml/2006/main" id="6" name="Table227" displayName="Table227" ref="B2:L9" totalsRowShown="0" headerRowDxfId="46" headerRowBorderDxfId="45" tableBorderDxfId="44" totalsRowBorderDxfId="43">
  <tableColumns count="11">
    <tableColumn id="1" name="Год" dataDxfId="42"/>
    <tableColumn id="2" name="Наименование налога или платежа в бюджет" dataDxfId="41"/>
    <tableColumn id="13" name="Ставка" dataDxfId="40"/>
    <tableColumn id="12" name="База" dataDxfId="39"/>
    <tableColumn id="11" name="Налогоплательщики,плательщики сборов, страховых взносов, налоговые агенты / иные лица " dataDxfId="38"/>
    <tableColumn id="5" name="Краткое содержание изменения " dataDxfId="37"/>
    <tableColumn id="16" name="Основная цель изменения " dataDxfId="36"/>
    <tableColumn id="7" name="Реквизиты и наименование нормативного правового акта; номер статьи, в которую внесены изменения" dataDxfId="35"/>
    <tableColumn id="8" name="Дата принятия закона" dataDxfId="34"/>
    <tableColumn id="9" name="Дата вступления в силу" dataDxfId="33"/>
    <tableColumn id="10" name="Дата окончания (для временных мер)" dataDxfId="32"/>
  </tableColumns>
  <tableStyleInfo name="TableStyleLight9" showFirstColumn="0" showLastColumn="0" showRowStripes="1" showColumnStripes="0"/>
</table>
</file>

<file path=xl/tables/table5.xml><?xml version="1.0" encoding="utf-8"?>
<table xmlns="http://schemas.openxmlformats.org/spreadsheetml/2006/main" id="4" name="Table225" displayName="Table225" ref="B2:L62" totalsRowShown="0" headerRowDxfId="31" dataDxfId="29" headerRowBorderDxfId="30" tableBorderDxfId="28" totalsRowBorderDxfId="27">
  <tableColumns count="11">
    <tableColumn id="1" name="Год" dataDxfId="26"/>
    <tableColumn id="2" name="Наименование налога или платежа в бюджет" dataDxfId="25"/>
    <tableColumn id="13" name="Ставка" dataDxfId="24"/>
    <tableColumn id="12" name="База" dataDxfId="23"/>
    <tableColumn id="11" name="Налогоплательщики,плательщики сборов, страховых взносов, налоговые агенты / иные лица " dataDxfId="22"/>
    <tableColumn id="5" name="Краткое содержание изменения " dataDxfId="21"/>
    <tableColumn id="16" name="Основная цель изменения " dataDxfId="20"/>
    <tableColumn id="7" name="Реквизиты и наименование нормативного правового акта; номер статьи, в которую внесены изменения" dataDxfId="19"/>
    <tableColumn id="8" name="Дата принятия закона" dataDxfId="18"/>
    <tableColumn id="9" name="Дата вступления в силу" dataDxfId="17"/>
    <tableColumn id="10" name="Дата окончания (для временных мер)" dataDxfId="16"/>
  </tableColumns>
  <tableStyleInfo name="TableStyleLight9" showFirstColumn="0" showLastColumn="0" showRowStripes="1" showColumnStripes="0"/>
</table>
</file>

<file path=xl/tables/table6.xml><?xml version="1.0" encoding="utf-8"?>
<table xmlns="http://schemas.openxmlformats.org/spreadsheetml/2006/main" id="7" name="Table2248" displayName="Table2248" ref="B2:L65" totalsRowShown="0" headerRowDxfId="15" dataDxfId="13" headerRowBorderDxfId="14" tableBorderDxfId="12" totalsRowBorderDxfId="11">
  <tableColumns count="11">
    <tableColumn id="1" name="Год" dataDxfId="10"/>
    <tableColumn id="2" name="Наименование налога или платежа в бюджет" dataDxfId="9"/>
    <tableColumn id="13" name="Ставка" dataDxfId="8"/>
    <tableColumn id="12" name="База" dataDxfId="7"/>
    <tableColumn id="11" name="Налогоплательщики,плательщики сборов, страховых взносов, налоговые агенты / иные лица " dataDxfId="6"/>
    <tableColumn id="5" name="Краткое содержание изменения " dataDxfId="5"/>
    <tableColumn id="16" name="Основная цель изменения " dataDxfId="4"/>
    <tableColumn id="7" name="Реквизиты и наименование нормативного правового акта; номер статьи, в которую внесены изменения" dataDxfId="3"/>
    <tableColumn id="8" name="Дата принятия закона" dataDxfId="2"/>
    <tableColumn id="9" name="Дата вступления в силу" dataDxfId="1"/>
    <tableColumn id="10" name="Дата окончания (для временных мер)" dataDxfId="0"/>
  </tableColumns>
  <tableStyleInfo name="TableStyleLight9" showFirstColumn="0" showLastColumn="0" showRowStripes="1" showColumnStripes="0"/>
</table>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printerSettings" Target="../printerSettings/printerSettings3.bin"/><Relationship Id="rId1" Type="http://schemas.openxmlformats.org/officeDocument/2006/relationships/hyperlink" Target="consultantplus://offline/ref=9E6B69729EDB4725AD38BA2856BCB58C21EE6428ED069C0BC2E2735BA5B3D3945D97E270FE3DE7E5FDC9BF32672CD6D6A7C5F083BCA5B6BA5B8A9046FDfEwFO" TargetMode="External"/></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printerSettings" Target="../printerSettings/printerSettings7.bin"/><Relationship Id="rId1" Type="http://schemas.openxmlformats.org/officeDocument/2006/relationships/hyperlink" Target="consultantplus://offline/ref=906CFC0F092DFBF35B25D3F63353012A492C8A0F4039B40F9FC4D9943C61A901515A86F5BC0CDD1FB2197BD8285E5E4376059DF742AB4C60j4PDM"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74"/>
  <sheetViews>
    <sheetView tabSelected="1" view="pageBreakPreview" zoomScale="70" zoomScaleNormal="80" zoomScaleSheetLayoutView="70" workbookViewId="0">
      <selection activeCell="D4" sqref="D4"/>
    </sheetView>
  </sheetViews>
  <sheetFormatPr defaultColWidth="9.109375" defaultRowHeight="13.2"/>
  <cols>
    <col min="1" max="1" width="3.88671875" style="86" customWidth="1"/>
    <col min="2" max="2" width="10.6640625" customWidth="1"/>
    <col min="3" max="3" width="87.109375" customWidth="1"/>
    <col min="4" max="4" width="117.44140625" customWidth="1"/>
    <col min="5" max="5" width="83.5546875" customWidth="1"/>
    <col min="6" max="6" width="82" customWidth="1"/>
    <col min="7" max="7" width="46.44140625" customWidth="1"/>
    <col min="8" max="8" width="14.88671875" customWidth="1"/>
    <col min="9" max="9" width="11.6640625" style="87" customWidth="1"/>
    <col min="10" max="10" width="38.5546875" style="87" customWidth="1"/>
    <col min="11" max="11" width="19" style="87" customWidth="1"/>
    <col min="12" max="12" width="9.109375" customWidth="1"/>
    <col min="14" max="14" width="0" style="86" hidden="1" customWidth="1"/>
    <col min="15" max="15" width="30.44140625" hidden="1" customWidth="1"/>
    <col min="16" max="16" width="27" hidden="1" customWidth="1"/>
    <col min="17" max="17" width="6.88671875" hidden="1" customWidth="1"/>
    <col min="18" max="18" width="30.44140625" hidden="1" customWidth="1"/>
    <col min="19" max="21" width="9.109375" hidden="1" customWidth="1"/>
    <col min="22" max="22" width="0" hidden="1" customWidth="1"/>
  </cols>
  <sheetData>
    <row r="1" spans="1:21" s="131" customFormat="1" ht="134.25" customHeight="1" thickBot="1">
      <c r="A1" s="86"/>
      <c r="B1" s="134" t="s">
        <v>30</v>
      </c>
      <c r="C1" s="134" t="s">
        <v>18</v>
      </c>
      <c r="D1" s="134" t="s">
        <v>19</v>
      </c>
      <c r="E1" s="134" t="s">
        <v>23</v>
      </c>
      <c r="F1" s="134" t="s">
        <v>29</v>
      </c>
      <c r="G1" s="134" t="s">
        <v>22</v>
      </c>
      <c r="H1" s="134" t="s">
        <v>28</v>
      </c>
      <c r="I1" s="134" t="s">
        <v>14</v>
      </c>
      <c r="J1" s="134" t="s">
        <v>15</v>
      </c>
      <c r="K1" s="133" t="s">
        <v>16</v>
      </c>
      <c r="L1" s="182" t="s">
        <v>1129</v>
      </c>
      <c r="N1" s="132"/>
    </row>
    <row r="2" spans="1:21" s="126" customFormat="1" ht="81.75" customHeight="1">
      <c r="A2" s="128"/>
      <c r="B2" s="181" t="s">
        <v>20</v>
      </c>
      <c r="C2" s="181" t="s">
        <v>21</v>
      </c>
      <c r="D2" s="181" t="s">
        <v>21</v>
      </c>
      <c r="E2" s="181" t="s">
        <v>21</v>
      </c>
      <c r="F2" s="181" t="s">
        <v>26</v>
      </c>
      <c r="G2" s="181" t="s">
        <v>24</v>
      </c>
      <c r="H2" s="181" t="s">
        <v>27</v>
      </c>
      <c r="I2" s="181" t="s">
        <v>12</v>
      </c>
      <c r="J2" s="181" t="s">
        <v>12</v>
      </c>
      <c r="K2" s="181" t="s">
        <v>13</v>
      </c>
      <c r="L2" s="180"/>
      <c r="O2" s="128"/>
      <c r="S2" s="127">
        <v>2016</v>
      </c>
      <c r="T2" s="127">
        <v>2017</v>
      </c>
      <c r="U2" s="127">
        <v>2018</v>
      </c>
    </row>
    <row r="3" spans="1:21" s="101" customFormat="1" ht="20.25" customHeight="1">
      <c r="A3" s="86" t="str">
        <f>IF(COUNTIF($B$3:B3,B3)&gt;9,"ITEM"&amp;COUNTIF($B$3:B3,B3),"ITEM0"&amp;COUNTIF($B$3:B3,B3))</f>
        <v>ITEM01</v>
      </c>
      <c r="B3" s="176">
        <v>1</v>
      </c>
      <c r="C3" s="179">
        <v>2</v>
      </c>
      <c r="D3" s="176">
        <v>3</v>
      </c>
      <c r="E3" s="176">
        <v>4</v>
      </c>
      <c r="F3" s="176">
        <v>5</v>
      </c>
      <c r="G3" s="176">
        <v>6</v>
      </c>
      <c r="H3" s="176">
        <v>7</v>
      </c>
      <c r="I3" s="176">
        <v>8</v>
      </c>
      <c r="J3" s="176">
        <v>9</v>
      </c>
      <c r="K3" s="176">
        <v>10</v>
      </c>
      <c r="L3" s="168"/>
      <c r="N3" s="86"/>
      <c r="O3" t="str">
        <f>IFERROR(P3,"")</f>
        <v/>
      </c>
      <c r="P3" t="e">
        <f>IF(Table226[[#This Row],[Наименование налога или платежа в бюджет]]="","",INDEX(#REF!,MATCH(Table226[[#This Row],[Наименование налога или платежа в бюджет]],$B$57:$B$71,0)))</f>
        <v>#REF!</v>
      </c>
    </row>
    <row r="4" spans="1:21" s="101" customFormat="1" ht="219" customHeight="1">
      <c r="A4" s="86" t="str">
        <f>IF(COUNTIF($B$3:B4,B4)&gt;9,"ITEM"&amp;COUNTIF($B$3:B4,B4),"ITEM0"&amp;COUNTIF($B$3:B4,B4))</f>
        <v>ITEM01</v>
      </c>
      <c r="B4" s="170" t="s">
        <v>95</v>
      </c>
      <c r="C4" s="171" t="s">
        <v>1128</v>
      </c>
      <c r="D4" s="171" t="s">
        <v>1127</v>
      </c>
      <c r="E4" s="171" t="s">
        <v>1126</v>
      </c>
      <c r="F4" s="175" t="s">
        <v>1125</v>
      </c>
      <c r="G4" s="175"/>
      <c r="H4" s="170"/>
      <c r="I4" s="169"/>
      <c r="J4" s="169"/>
      <c r="K4" s="169"/>
      <c r="L4" s="168"/>
      <c r="O4" s="86"/>
      <c r="P4" t="e">
        <f>IF(Table226[[#This Row],[Наименование налога или платежа в бюджет]]="","",INDEX(#REF!,MATCH(Table226[[#This Row],[Наименование налога или платежа в бюджет]],$B$57:$B$71,0)))</f>
        <v>#REF!</v>
      </c>
      <c r="R4" t="s">
        <v>5</v>
      </c>
      <c r="S4" s="101" t="e">
        <f>COUNTIFS($A$3:$A$34,R4,#REF!,$S$2)</f>
        <v>#REF!</v>
      </c>
    </row>
    <row r="5" spans="1:21" s="101" customFormat="1" ht="409.5" customHeight="1">
      <c r="A5" s="86"/>
      <c r="B5" s="170" t="s">
        <v>95</v>
      </c>
      <c r="C5" s="171" t="s">
        <v>1124</v>
      </c>
      <c r="D5" s="175"/>
      <c r="E5" s="175"/>
      <c r="F5" s="171" t="s">
        <v>1123</v>
      </c>
      <c r="G5" s="171" t="s">
        <v>1122</v>
      </c>
      <c r="H5" s="170" t="s">
        <v>1121</v>
      </c>
      <c r="I5" s="169" t="s">
        <v>911</v>
      </c>
      <c r="J5" s="169" t="s">
        <v>1019</v>
      </c>
      <c r="K5" s="169" t="s">
        <v>897</v>
      </c>
      <c r="L5" s="168"/>
      <c r="O5" s="86"/>
      <c r="P5"/>
      <c r="R5"/>
    </row>
    <row r="6" spans="1:21" s="101" customFormat="1" ht="248.25" customHeight="1">
      <c r="A6" s="86"/>
      <c r="B6" s="170" t="s">
        <v>95</v>
      </c>
      <c r="C6" s="178" t="s">
        <v>1099</v>
      </c>
      <c r="D6" s="170" t="s">
        <v>1052</v>
      </c>
      <c r="E6" s="171" t="s">
        <v>1120</v>
      </c>
      <c r="F6" s="175" t="s">
        <v>1119</v>
      </c>
      <c r="G6" s="175"/>
      <c r="H6" s="170" t="s">
        <v>1118</v>
      </c>
      <c r="I6" s="169" t="s">
        <v>1117</v>
      </c>
      <c r="J6" s="169" t="s">
        <v>1116</v>
      </c>
      <c r="K6" s="169" t="s">
        <v>1111</v>
      </c>
      <c r="L6" s="168"/>
      <c r="O6" s="86"/>
      <c r="P6"/>
      <c r="R6"/>
    </row>
    <row r="7" spans="1:21" s="101" customFormat="1" ht="242.25" customHeight="1">
      <c r="A7" s="86"/>
      <c r="B7" s="170" t="s">
        <v>95</v>
      </c>
      <c r="C7" s="170" t="s">
        <v>1115</v>
      </c>
      <c r="D7" s="171" t="s">
        <v>1114</v>
      </c>
      <c r="E7" s="174"/>
      <c r="F7" s="171" t="s">
        <v>1113</v>
      </c>
      <c r="G7" s="170" t="s">
        <v>1101</v>
      </c>
      <c r="H7" s="170" t="s">
        <v>1112</v>
      </c>
      <c r="I7" s="169" t="s">
        <v>911</v>
      </c>
      <c r="J7" s="169" t="s">
        <v>1055</v>
      </c>
      <c r="K7" s="169" t="s">
        <v>1111</v>
      </c>
      <c r="L7" s="168"/>
      <c r="O7" s="86"/>
      <c r="P7"/>
      <c r="R7"/>
    </row>
    <row r="8" spans="1:21" s="101" customFormat="1" ht="197.25" customHeight="1">
      <c r="A8" s="86"/>
      <c r="B8" s="170" t="s">
        <v>95</v>
      </c>
      <c r="C8" s="170" t="s">
        <v>1099</v>
      </c>
      <c r="D8" s="171" t="s">
        <v>1110</v>
      </c>
      <c r="E8" s="174"/>
      <c r="F8" s="171" t="s">
        <v>1109</v>
      </c>
      <c r="G8" s="170" t="s">
        <v>1101</v>
      </c>
      <c r="H8" s="170" t="s">
        <v>1108</v>
      </c>
      <c r="I8" s="169" t="s">
        <v>911</v>
      </c>
      <c r="J8" s="169" t="s">
        <v>1107</v>
      </c>
      <c r="K8" s="169" t="s">
        <v>897</v>
      </c>
      <c r="L8" s="168"/>
      <c r="O8" s="86"/>
      <c r="P8"/>
      <c r="R8"/>
    </row>
    <row r="9" spans="1:21" s="101" customFormat="1" ht="180.75" customHeight="1">
      <c r="A9" s="86"/>
      <c r="B9" s="170" t="s">
        <v>95</v>
      </c>
      <c r="C9" s="170" t="s">
        <v>1099</v>
      </c>
      <c r="D9" s="171" t="s">
        <v>1106</v>
      </c>
      <c r="E9" s="174"/>
      <c r="F9" s="171" t="s">
        <v>1105</v>
      </c>
      <c r="G9" s="170" t="s">
        <v>1101</v>
      </c>
      <c r="H9" s="170" t="s">
        <v>1104</v>
      </c>
      <c r="I9" s="169" t="s">
        <v>911</v>
      </c>
      <c r="J9" s="169" t="s">
        <v>1088</v>
      </c>
      <c r="K9" s="169" t="s">
        <v>897</v>
      </c>
      <c r="L9" s="168"/>
      <c r="O9" s="86"/>
      <c r="P9"/>
      <c r="R9"/>
    </row>
    <row r="10" spans="1:21" s="101" customFormat="1" ht="162.75" customHeight="1">
      <c r="A10" s="86"/>
      <c r="B10" s="170" t="s">
        <v>95</v>
      </c>
      <c r="C10" s="170" t="s">
        <v>1099</v>
      </c>
      <c r="D10" s="171" t="s">
        <v>1103</v>
      </c>
      <c r="E10" s="174"/>
      <c r="F10" s="171" t="s">
        <v>1102</v>
      </c>
      <c r="G10" s="170" t="s">
        <v>1101</v>
      </c>
      <c r="H10" s="170" t="s">
        <v>1100</v>
      </c>
      <c r="I10" s="169" t="s">
        <v>911</v>
      </c>
      <c r="J10" s="169" t="s">
        <v>1076</v>
      </c>
      <c r="K10" s="169" t="s">
        <v>897</v>
      </c>
      <c r="L10" s="168"/>
      <c r="O10" s="86"/>
      <c r="P10"/>
      <c r="R10"/>
    </row>
    <row r="11" spans="1:21" s="101" customFormat="1" ht="121.5" customHeight="1">
      <c r="A11" s="86"/>
      <c r="B11" s="170" t="s">
        <v>95</v>
      </c>
      <c r="C11" s="170" t="s">
        <v>1099</v>
      </c>
      <c r="D11" s="171" t="s">
        <v>1098</v>
      </c>
      <c r="E11" s="174"/>
      <c r="F11" s="171" t="s">
        <v>1097</v>
      </c>
      <c r="G11" s="170" t="s">
        <v>1096</v>
      </c>
      <c r="H11" s="170" t="s">
        <v>1095</v>
      </c>
      <c r="I11" s="169" t="s">
        <v>899</v>
      </c>
      <c r="J11" s="169" t="s">
        <v>1088</v>
      </c>
      <c r="K11" s="169" t="s">
        <v>897</v>
      </c>
      <c r="L11" s="168"/>
      <c r="O11" s="86"/>
      <c r="P11"/>
      <c r="R11"/>
    </row>
    <row r="12" spans="1:21" s="101" customFormat="1" ht="168" customHeight="1">
      <c r="A12" s="86"/>
      <c r="B12" s="170" t="s">
        <v>95</v>
      </c>
      <c r="C12" s="170" t="s">
        <v>1087</v>
      </c>
      <c r="D12" s="171" t="s">
        <v>1094</v>
      </c>
      <c r="E12" s="170" t="s">
        <v>1093</v>
      </c>
      <c r="F12" s="171" t="s">
        <v>1092</v>
      </c>
      <c r="G12" s="170" t="s">
        <v>1091</v>
      </c>
      <c r="H12" s="170" t="s">
        <v>1090</v>
      </c>
      <c r="I12" s="169" t="s">
        <v>1089</v>
      </c>
      <c r="J12" s="169" t="s">
        <v>1088</v>
      </c>
      <c r="K12" s="169" t="s">
        <v>897</v>
      </c>
      <c r="L12" s="168"/>
      <c r="O12" s="86"/>
      <c r="P12"/>
      <c r="R12"/>
    </row>
    <row r="13" spans="1:21" s="101" customFormat="1" ht="153.75" customHeight="1">
      <c r="A13" s="86"/>
      <c r="B13" s="170" t="s">
        <v>95</v>
      </c>
      <c r="C13" s="170" t="s">
        <v>1087</v>
      </c>
      <c r="D13" s="171" t="s">
        <v>1086</v>
      </c>
      <c r="E13" s="175"/>
      <c r="F13" s="171" t="s">
        <v>1085</v>
      </c>
      <c r="G13" s="170" t="s">
        <v>1084</v>
      </c>
      <c r="H13" s="170" t="s">
        <v>1083</v>
      </c>
      <c r="I13" s="169" t="s">
        <v>899</v>
      </c>
      <c r="J13" s="169" t="s">
        <v>1076</v>
      </c>
      <c r="K13" s="169" t="s">
        <v>897</v>
      </c>
      <c r="L13" s="168"/>
      <c r="O13" s="86"/>
      <c r="P13"/>
      <c r="R13"/>
    </row>
    <row r="14" spans="1:21" s="101" customFormat="1" ht="385.5" customHeight="1">
      <c r="A14" s="86" t="str">
        <f>IF(COUNTIF($B$3:B14,B14)&gt;9,"ITEM"&amp;COUNTIF($B$3:B14,B14),"ITEM0"&amp;COUNTIF($B$3:B14,B14))</f>
        <v>ITEM01</v>
      </c>
      <c r="B14" s="170" t="s">
        <v>90</v>
      </c>
      <c r="C14" s="177" t="s">
        <v>1082</v>
      </c>
      <c r="D14" s="177" t="s">
        <v>1081</v>
      </c>
      <c r="E14" s="171" t="s">
        <v>1080</v>
      </c>
      <c r="F14" s="171" t="s">
        <v>1079</v>
      </c>
      <c r="G14" s="170" t="s">
        <v>1078</v>
      </c>
      <c r="H14" s="170" t="s">
        <v>1077</v>
      </c>
      <c r="I14" s="169" t="s">
        <v>911</v>
      </c>
      <c r="J14" s="169" t="s">
        <v>1076</v>
      </c>
      <c r="K14" s="169" t="s">
        <v>897</v>
      </c>
      <c r="L14" s="168"/>
      <c r="N14" s="86"/>
      <c r="O14" t="str">
        <f>IFERROR(P14,"")</f>
        <v/>
      </c>
      <c r="P14" t="e">
        <f>IF(Table226[[#This Row],[Наименование налога или платежа в бюджет]]="","",INDEX(#REF!,MATCH(Table226[[#This Row],[Наименование налога или платежа в бюджет]],$B$57:$B$71,0)))</f>
        <v>#REF!</v>
      </c>
    </row>
    <row r="15" spans="1:21" s="101" customFormat="1" ht="199.5" customHeight="1">
      <c r="A15" s="86" t="str">
        <f>IF(COUNTIF($B$3:B15,B15)&gt;9,"ITEM"&amp;COUNTIF($B$3:B15,B15),"ITEM0"&amp;COUNTIF($B$3:B15,B15))</f>
        <v>ITEM02</v>
      </c>
      <c r="B15" s="170" t="s">
        <v>90</v>
      </c>
      <c r="C15" s="170" t="s">
        <v>1075</v>
      </c>
      <c r="D15" s="171" t="s">
        <v>1074</v>
      </c>
      <c r="E15" s="176" t="s">
        <v>1052</v>
      </c>
      <c r="F15" s="171" t="s">
        <v>1073</v>
      </c>
      <c r="G15" s="171" t="s">
        <v>1072</v>
      </c>
      <c r="H15" s="170" t="s">
        <v>1071</v>
      </c>
      <c r="I15" s="169" t="s">
        <v>911</v>
      </c>
      <c r="J15" s="169" t="s">
        <v>1043</v>
      </c>
      <c r="K15" s="169" t="s">
        <v>897</v>
      </c>
      <c r="L15" s="168"/>
      <c r="N15" s="86"/>
      <c r="O15"/>
      <c r="P15"/>
    </row>
    <row r="16" spans="1:21" s="101" customFormat="1" ht="276.75" customHeight="1">
      <c r="A16" s="86" t="str">
        <f>IF(COUNTIF($B$3:B16,B16)&gt;9,"ITEM"&amp;COUNTIF($B$3:B16,B16),"ITEM0"&amp;COUNTIF($B$3:B16,B16))</f>
        <v>ITEM03</v>
      </c>
      <c r="B16" s="170" t="s">
        <v>90</v>
      </c>
      <c r="C16" s="170" t="s">
        <v>1066</v>
      </c>
      <c r="D16" s="171" t="s">
        <v>1070</v>
      </c>
      <c r="E16" s="173"/>
      <c r="F16" s="171" t="s">
        <v>1069</v>
      </c>
      <c r="G16" s="171" t="s">
        <v>1068</v>
      </c>
      <c r="H16" s="170" t="s">
        <v>1067</v>
      </c>
      <c r="I16" s="169" t="s">
        <v>911</v>
      </c>
      <c r="J16" s="169" t="s">
        <v>1043</v>
      </c>
      <c r="K16" s="169" t="s">
        <v>897</v>
      </c>
      <c r="L16" s="168"/>
      <c r="O16" s="86"/>
      <c r="P16" t="e">
        <f>IF(Table226[[#This Row],[Наименование налога или платежа в бюджет]]="","",INDEX(#REF!,MATCH(Table226[[#This Row],[Наименование налога или платежа в бюджет]],$B$57:$B$71,0)))</f>
        <v>#REF!</v>
      </c>
      <c r="R16" t="s">
        <v>6</v>
      </c>
      <c r="S16" s="101" t="e">
        <f>COUNTIFS($A$3:$A$34,R16,#REF!,$S$2)</f>
        <v>#REF!</v>
      </c>
    </row>
    <row r="17" spans="1:19" s="101" customFormat="1" ht="209.25" customHeight="1">
      <c r="A17" s="86" t="str">
        <f>IF(COUNTIF($B$3:B17,B17)&gt;9,"ITEM"&amp;COUNTIF($B$3:B17,B17),"ITEM0"&amp;COUNTIF($B$3:B17,B17))</f>
        <v>ITEM04</v>
      </c>
      <c r="B17" s="170" t="s">
        <v>90</v>
      </c>
      <c r="C17" s="170" t="s">
        <v>1066</v>
      </c>
      <c r="D17" s="171" t="s">
        <v>1065</v>
      </c>
      <c r="E17" s="173"/>
      <c r="F17" s="175" t="s">
        <v>1064</v>
      </c>
      <c r="G17" s="170" t="s">
        <v>1063</v>
      </c>
      <c r="H17" s="170" t="s">
        <v>1062</v>
      </c>
      <c r="I17" s="169" t="s">
        <v>911</v>
      </c>
      <c r="J17" s="169" t="s">
        <v>1043</v>
      </c>
      <c r="K17" s="169" t="s">
        <v>1061</v>
      </c>
      <c r="L17" s="168"/>
      <c r="O17" s="86"/>
      <c r="P17" t="e">
        <f>IF(Table226[[#This Row],[Наименование налога или платежа в бюджет]]="","",INDEX(#REF!,MATCH(Table226[[#This Row],[Наименование налога или платежа в бюджет]],$B$57:$B$71,0)))</f>
        <v>#REF!</v>
      </c>
      <c r="R17" t="s">
        <v>2</v>
      </c>
      <c r="S17" s="101" t="e">
        <f>COUNTIFS($P$3:$P$34,R17,#REF!,$S$2)</f>
        <v>#REF!</v>
      </c>
    </row>
    <row r="18" spans="1:19" s="101" customFormat="1" ht="118.5" customHeight="1">
      <c r="A18" s="86" t="str">
        <f>IF(COUNTIF($B$3:B18,B18)&gt;9,"ITEM"&amp;COUNTIF($B$3:B18,B18),"ITEM0"&amp;COUNTIF($B$3:B18,B18))</f>
        <v>ITEM05</v>
      </c>
      <c r="B18" s="170" t="s">
        <v>90</v>
      </c>
      <c r="C18" s="170" t="s">
        <v>1054</v>
      </c>
      <c r="D18" s="171" t="s">
        <v>1060</v>
      </c>
      <c r="E18" s="170" t="s">
        <v>1059</v>
      </c>
      <c r="F18" s="171" t="s">
        <v>1058</v>
      </c>
      <c r="G18" s="171" t="s">
        <v>1057</v>
      </c>
      <c r="H18" s="170" t="s">
        <v>1056</v>
      </c>
      <c r="I18" s="169" t="s">
        <v>911</v>
      </c>
      <c r="J18" s="169" t="s">
        <v>1055</v>
      </c>
      <c r="K18" s="169" t="s">
        <v>897</v>
      </c>
      <c r="L18" s="168"/>
      <c r="O18" s="86"/>
      <c r="P18" t="e">
        <f>IF(Table226[[#This Row],[Наименование налога или платежа в бюджет]]="","",INDEX(#REF!,MATCH(Table226[[#This Row],[Наименование налога или платежа в бюджет]],$B$57:$B$71,0)))</f>
        <v>#REF!</v>
      </c>
      <c r="R18" t="s">
        <v>3</v>
      </c>
      <c r="S18" s="101" t="e">
        <f>COUNTIFS($A$3:$A$34,R18,#REF!,$S$2)</f>
        <v>#REF!</v>
      </c>
    </row>
    <row r="19" spans="1:19" s="101" customFormat="1" ht="165.75" customHeight="1">
      <c r="A19" s="86" t="str">
        <f>IF(COUNTIF($B$3:B19,B19)&gt;9,"ITEM"&amp;COUNTIF($B$3:B19,B19),"ITEM0"&amp;COUNTIF($B$3:B19,B19))</f>
        <v>ITEM06</v>
      </c>
      <c r="B19" s="170" t="s">
        <v>90</v>
      </c>
      <c r="C19" s="170" t="s">
        <v>1054</v>
      </c>
      <c r="D19" s="171" t="s">
        <v>1053</v>
      </c>
      <c r="E19" s="176" t="s">
        <v>1052</v>
      </c>
      <c r="F19" s="171" t="s">
        <v>1051</v>
      </c>
      <c r="G19" s="171" t="s">
        <v>1050</v>
      </c>
      <c r="H19" s="170" t="s">
        <v>1049</v>
      </c>
      <c r="I19" s="169" t="s">
        <v>899</v>
      </c>
      <c r="J19" s="169" t="s">
        <v>1043</v>
      </c>
      <c r="K19" s="169" t="s">
        <v>897</v>
      </c>
      <c r="L19" s="168"/>
      <c r="O19" s="86"/>
      <c r="P19" t="e">
        <f>IF(Table226[[#This Row],[Наименование налога или платежа в бюджет]]="","",INDEX(#REF!,MATCH(Table226[[#This Row],[Наименование налога или платежа в бюджет]],$B$57:$B$71,0)))</f>
        <v>#REF!</v>
      </c>
      <c r="R19" t="s">
        <v>7</v>
      </c>
      <c r="S19" s="101" t="e">
        <f>COUNTIFS($A$3:$A$34,R19,#REF!,$S$2)</f>
        <v>#REF!</v>
      </c>
    </row>
    <row r="20" spans="1:19" s="101" customFormat="1" ht="409.5" customHeight="1">
      <c r="A20" s="86"/>
      <c r="B20" s="170" t="s">
        <v>84</v>
      </c>
      <c r="C20" s="175" t="s">
        <v>1048</v>
      </c>
      <c r="D20" s="171" t="s">
        <v>1047</v>
      </c>
      <c r="E20" s="176"/>
      <c r="F20" s="171" t="s">
        <v>1046</v>
      </c>
      <c r="G20" s="170" t="s">
        <v>1045</v>
      </c>
      <c r="H20" s="170" t="s">
        <v>1044</v>
      </c>
      <c r="I20" s="169" t="s">
        <v>911</v>
      </c>
      <c r="J20" s="169" t="s">
        <v>1043</v>
      </c>
      <c r="K20" s="169" t="s">
        <v>897</v>
      </c>
      <c r="L20" s="168"/>
      <c r="O20" s="86"/>
      <c r="P20"/>
      <c r="R20"/>
    </row>
    <row r="21" spans="1:19" s="101" customFormat="1" ht="409.5" customHeight="1">
      <c r="A21" s="86"/>
      <c r="B21" s="170" t="s">
        <v>10</v>
      </c>
      <c r="C21" s="171" t="s">
        <v>1042</v>
      </c>
      <c r="D21" s="171" t="s">
        <v>1041</v>
      </c>
      <c r="E21" s="171" t="s">
        <v>1040</v>
      </c>
      <c r="F21" s="171" t="s">
        <v>1039</v>
      </c>
      <c r="G21" s="170" t="s">
        <v>1038</v>
      </c>
      <c r="H21" s="170">
        <v>153</v>
      </c>
      <c r="I21" s="169" t="s">
        <v>911</v>
      </c>
      <c r="J21" s="169" t="s">
        <v>1019</v>
      </c>
      <c r="K21" s="169" t="s">
        <v>1037</v>
      </c>
      <c r="L21" s="168"/>
      <c r="O21" s="86"/>
      <c r="P21"/>
      <c r="R21"/>
    </row>
    <row r="22" spans="1:19" s="101" customFormat="1" ht="191.25" customHeight="1">
      <c r="A22" s="86"/>
      <c r="B22" s="170" t="s">
        <v>10</v>
      </c>
      <c r="C22" s="170" t="s">
        <v>994</v>
      </c>
      <c r="D22" s="171" t="s">
        <v>1036</v>
      </c>
      <c r="E22" s="174"/>
      <c r="F22" s="171" t="s">
        <v>1035</v>
      </c>
      <c r="G22" s="170" t="s">
        <v>928</v>
      </c>
      <c r="H22" s="170" t="s">
        <v>1034</v>
      </c>
      <c r="I22" s="169" t="s">
        <v>911</v>
      </c>
      <c r="J22" s="169" t="s">
        <v>1019</v>
      </c>
      <c r="K22" s="169" t="s">
        <v>897</v>
      </c>
      <c r="L22" s="168"/>
      <c r="O22" s="86"/>
      <c r="P22"/>
      <c r="R22"/>
    </row>
    <row r="23" spans="1:19" s="101" customFormat="1" ht="110.25" customHeight="1">
      <c r="A23" s="86"/>
      <c r="B23" s="170" t="s">
        <v>10</v>
      </c>
      <c r="C23" s="170" t="s">
        <v>994</v>
      </c>
      <c r="D23" s="171" t="s">
        <v>1033</v>
      </c>
      <c r="E23" s="174"/>
      <c r="F23" s="175" t="s">
        <v>1032</v>
      </c>
      <c r="G23" s="170" t="s">
        <v>1031</v>
      </c>
      <c r="H23" s="170" t="s">
        <v>1030</v>
      </c>
      <c r="I23" s="169" t="s">
        <v>911</v>
      </c>
      <c r="J23" s="169" t="s">
        <v>1019</v>
      </c>
      <c r="K23" s="169" t="s">
        <v>897</v>
      </c>
      <c r="L23" s="168"/>
      <c r="O23" s="86"/>
      <c r="P23"/>
      <c r="R23"/>
    </row>
    <row r="24" spans="1:19" s="101" customFormat="1" ht="265.5" customHeight="1">
      <c r="A24" s="86"/>
      <c r="B24" s="170" t="s">
        <v>10</v>
      </c>
      <c r="C24" s="170" t="s">
        <v>1029</v>
      </c>
      <c r="D24" s="171" t="s">
        <v>1028</v>
      </c>
      <c r="E24" s="174"/>
      <c r="F24" s="171" t="s">
        <v>1027</v>
      </c>
      <c r="G24" s="170" t="s">
        <v>928</v>
      </c>
      <c r="H24" s="170" t="s">
        <v>1026</v>
      </c>
      <c r="I24" s="169" t="s">
        <v>911</v>
      </c>
      <c r="J24" s="169" t="s">
        <v>1019</v>
      </c>
      <c r="K24" s="169" t="s">
        <v>897</v>
      </c>
      <c r="L24" s="168"/>
      <c r="O24" s="86"/>
      <c r="P24"/>
      <c r="R24"/>
    </row>
    <row r="25" spans="1:19" s="101" customFormat="1" ht="156.75" customHeight="1">
      <c r="A25" s="86"/>
      <c r="B25" s="170" t="s">
        <v>10</v>
      </c>
      <c r="C25" s="170" t="s">
        <v>994</v>
      </c>
      <c r="D25" s="171" t="s">
        <v>1025</v>
      </c>
      <c r="E25" s="174"/>
      <c r="F25" s="171" t="s">
        <v>1024</v>
      </c>
      <c r="G25" s="170" t="s">
        <v>928</v>
      </c>
      <c r="H25" s="170" t="s">
        <v>1023</v>
      </c>
      <c r="I25" s="169" t="s">
        <v>911</v>
      </c>
      <c r="J25" s="169" t="s">
        <v>1019</v>
      </c>
      <c r="K25" s="169" t="s">
        <v>897</v>
      </c>
      <c r="L25" s="168"/>
      <c r="O25" s="86"/>
      <c r="P25"/>
      <c r="R25"/>
    </row>
    <row r="26" spans="1:19" s="101" customFormat="1" ht="114.75" customHeight="1">
      <c r="A26" s="86"/>
      <c r="B26" s="170" t="s">
        <v>10</v>
      </c>
      <c r="C26" s="170" t="s">
        <v>994</v>
      </c>
      <c r="D26" s="171" t="s">
        <v>1022</v>
      </c>
      <c r="E26" s="174"/>
      <c r="F26" s="171" t="s">
        <v>1021</v>
      </c>
      <c r="G26" s="170" t="s">
        <v>928</v>
      </c>
      <c r="H26" s="170" t="s">
        <v>1020</v>
      </c>
      <c r="I26" s="169" t="s">
        <v>911</v>
      </c>
      <c r="J26" s="169" t="s">
        <v>1019</v>
      </c>
      <c r="K26" s="169" t="s">
        <v>897</v>
      </c>
      <c r="L26" s="168"/>
      <c r="O26" s="86"/>
      <c r="P26"/>
      <c r="R26"/>
    </row>
    <row r="27" spans="1:19" s="101" customFormat="1" ht="114" customHeight="1">
      <c r="A27" s="86"/>
      <c r="B27" s="170" t="s">
        <v>10</v>
      </c>
      <c r="C27" s="170" t="s">
        <v>994</v>
      </c>
      <c r="D27" s="171" t="s">
        <v>1018</v>
      </c>
      <c r="E27" s="174"/>
      <c r="F27" s="171" t="s">
        <v>1017</v>
      </c>
      <c r="G27" s="170" t="s">
        <v>928</v>
      </c>
      <c r="H27" s="170" t="s">
        <v>1016</v>
      </c>
      <c r="I27" s="169" t="s">
        <v>911</v>
      </c>
      <c r="J27" s="169" t="s">
        <v>1012</v>
      </c>
      <c r="K27" s="169" t="s">
        <v>1011</v>
      </c>
      <c r="L27" s="168"/>
      <c r="O27" s="86"/>
      <c r="P27"/>
      <c r="R27"/>
    </row>
    <row r="28" spans="1:19" s="101" customFormat="1" ht="112.5" customHeight="1">
      <c r="A28" s="86"/>
      <c r="B28" s="170" t="s">
        <v>10</v>
      </c>
      <c r="C28" s="170" t="s">
        <v>994</v>
      </c>
      <c r="D28" s="171" t="s">
        <v>1015</v>
      </c>
      <c r="E28" s="174"/>
      <c r="F28" s="171" t="s">
        <v>1014</v>
      </c>
      <c r="G28" s="170" t="s">
        <v>928</v>
      </c>
      <c r="H28" s="170" t="s">
        <v>1013</v>
      </c>
      <c r="I28" s="169" t="s">
        <v>911</v>
      </c>
      <c r="J28" s="169" t="s">
        <v>1012</v>
      </c>
      <c r="K28" s="169" t="s">
        <v>1011</v>
      </c>
      <c r="L28" s="168"/>
      <c r="O28" s="86"/>
      <c r="P28"/>
      <c r="R28"/>
    </row>
    <row r="29" spans="1:19" s="101" customFormat="1" ht="132" customHeight="1">
      <c r="A29" s="86"/>
      <c r="B29" s="170" t="s">
        <v>10</v>
      </c>
      <c r="C29" s="170" t="s">
        <v>994</v>
      </c>
      <c r="D29" s="171" t="s">
        <v>1010</v>
      </c>
      <c r="E29" s="174"/>
      <c r="F29" s="171" t="s">
        <v>1009</v>
      </c>
      <c r="G29" s="170" t="s">
        <v>928</v>
      </c>
      <c r="H29" s="170" t="s">
        <v>1008</v>
      </c>
      <c r="I29" s="169" t="s">
        <v>911</v>
      </c>
      <c r="J29" s="169" t="s">
        <v>1007</v>
      </c>
      <c r="K29" s="169" t="s">
        <v>1006</v>
      </c>
      <c r="L29" s="168"/>
      <c r="O29" s="86"/>
      <c r="P29"/>
      <c r="R29"/>
    </row>
    <row r="30" spans="1:19" s="101" customFormat="1" ht="91.5" customHeight="1">
      <c r="A30" s="86"/>
      <c r="B30" s="170" t="s">
        <v>10</v>
      </c>
      <c r="C30" s="170" t="s">
        <v>994</v>
      </c>
      <c r="D30" s="171" t="s">
        <v>1005</v>
      </c>
      <c r="E30" s="176"/>
      <c r="F30" s="171" t="s">
        <v>1004</v>
      </c>
      <c r="G30" s="170" t="s">
        <v>928</v>
      </c>
      <c r="H30" s="170" t="s">
        <v>1003</v>
      </c>
      <c r="I30" s="169" t="s">
        <v>1002</v>
      </c>
      <c r="J30" s="169" t="s">
        <v>1001</v>
      </c>
      <c r="K30" s="169" t="s">
        <v>1000</v>
      </c>
      <c r="L30" s="168"/>
      <c r="O30" s="86"/>
      <c r="P30"/>
      <c r="R30"/>
    </row>
    <row r="31" spans="1:19" s="101" customFormat="1" ht="261" customHeight="1">
      <c r="A31" s="86"/>
      <c r="B31" s="170" t="s">
        <v>10</v>
      </c>
      <c r="C31" s="170" t="s">
        <v>994</v>
      </c>
      <c r="D31" s="171" t="s">
        <v>999</v>
      </c>
      <c r="E31" s="176"/>
      <c r="F31" s="171" t="s">
        <v>998</v>
      </c>
      <c r="G31" s="170" t="s">
        <v>928</v>
      </c>
      <c r="H31" s="170" t="s">
        <v>997</v>
      </c>
      <c r="I31" s="169" t="s">
        <v>996</v>
      </c>
      <c r="J31" s="169" t="s">
        <v>990</v>
      </c>
      <c r="K31" s="169" t="s">
        <v>995</v>
      </c>
      <c r="L31" s="168"/>
      <c r="O31" s="86"/>
      <c r="P31"/>
      <c r="R31"/>
    </row>
    <row r="32" spans="1:19" s="101" customFormat="1" ht="191.25" customHeight="1">
      <c r="A32" s="86"/>
      <c r="B32" s="170" t="s">
        <v>10</v>
      </c>
      <c r="C32" s="170" t="s">
        <v>994</v>
      </c>
      <c r="D32" s="171" t="s">
        <v>993</v>
      </c>
      <c r="E32" s="176"/>
      <c r="F32" s="171" t="s">
        <v>992</v>
      </c>
      <c r="G32" s="171" t="s">
        <v>917</v>
      </c>
      <c r="H32" s="170" t="s">
        <v>991</v>
      </c>
      <c r="I32" s="169" t="s">
        <v>899</v>
      </c>
      <c r="J32" s="169" t="s">
        <v>990</v>
      </c>
      <c r="K32" s="169" t="s">
        <v>897</v>
      </c>
      <c r="L32" s="168"/>
      <c r="O32" s="86"/>
      <c r="P32"/>
      <c r="R32"/>
    </row>
    <row r="33" spans="1:19" s="101" customFormat="1" ht="121.5" customHeight="1">
      <c r="A33" s="86" t="str">
        <f>IF(COUNTIF($B$3:B33,B33)&gt;9,"ITEM"&amp;COUNTIF($B$3:B33,B33),"ITEM0"&amp;COUNTIF($B$3:B33,B33))</f>
        <v>ITEM13</v>
      </c>
      <c r="B33" s="170" t="s">
        <v>10</v>
      </c>
      <c r="C33" s="176" t="s">
        <v>979</v>
      </c>
      <c r="D33" s="171" t="s">
        <v>989</v>
      </c>
      <c r="E33" s="173"/>
      <c r="F33" s="171" t="s">
        <v>988</v>
      </c>
      <c r="G33" s="170" t="s">
        <v>987</v>
      </c>
      <c r="H33" s="170" t="s">
        <v>986</v>
      </c>
      <c r="I33" s="169" t="s">
        <v>911</v>
      </c>
      <c r="J33" s="169" t="s">
        <v>985</v>
      </c>
      <c r="K33" s="169" t="s">
        <v>897</v>
      </c>
      <c r="L33" s="168"/>
      <c r="O33" s="86"/>
      <c r="P33" t="e">
        <f>IF(Table226[[#This Row],[Наименование налога или платежа в бюджет]]="","",INDEX(#REF!,MATCH(Table226[[#This Row],[Наименование налога или платежа в бюджет]],$B$57:$B$71,0)))</f>
        <v>#REF!</v>
      </c>
      <c r="R33" t="s">
        <v>8</v>
      </c>
      <c r="S33" s="101" t="e">
        <f>COUNTIFS($A$3:$A$34,R33,#REF!,$S$2)</f>
        <v>#REF!</v>
      </c>
    </row>
    <row r="34" spans="1:19" s="101" customFormat="1" ht="214.5" customHeight="1">
      <c r="A34" s="86" t="str">
        <f>IF(COUNTIF($B$3:B34,B34)&gt;9,"ITEM"&amp;COUNTIF($B$3:B34,B34),"ITEM0"&amp;COUNTIF($B$3:B34,B34))</f>
        <v>ITEM14</v>
      </c>
      <c r="B34" s="170" t="s">
        <v>10</v>
      </c>
      <c r="C34" s="176" t="s">
        <v>979</v>
      </c>
      <c r="D34" s="171" t="s">
        <v>984</v>
      </c>
      <c r="E34" s="173"/>
      <c r="F34" s="171" t="s">
        <v>983</v>
      </c>
      <c r="G34" s="170" t="s">
        <v>982</v>
      </c>
      <c r="H34" s="170" t="s">
        <v>981</v>
      </c>
      <c r="I34" s="169" t="s">
        <v>911</v>
      </c>
      <c r="J34" s="169" t="s">
        <v>980</v>
      </c>
      <c r="K34" s="169" t="s">
        <v>897</v>
      </c>
      <c r="L34" s="168"/>
      <c r="O34" s="86"/>
      <c r="P34" t="str">
        <f>IFERROR(#REF!,"")</f>
        <v/>
      </c>
      <c r="R34" t="s">
        <v>4</v>
      </c>
      <c r="S34" s="101" t="e">
        <f>COUNTIFS($A$3:$A$34,R34,#REF!,$S$2)</f>
        <v>#REF!</v>
      </c>
    </row>
    <row r="35" spans="1:19" s="101" customFormat="1" ht="155.25" customHeight="1">
      <c r="A35" s="86"/>
      <c r="B35" s="170" t="s">
        <v>10</v>
      </c>
      <c r="C35" s="176" t="s">
        <v>979</v>
      </c>
      <c r="D35" s="171" t="s">
        <v>978</v>
      </c>
      <c r="E35" s="173"/>
      <c r="F35" s="171" t="s">
        <v>977</v>
      </c>
      <c r="G35" s="170" t="s">
        <v>976</v>
      </c>
      <c r="H35" s="170" t="s">
        <v>975</v>
      </c>
      <c r="I35" s="169" t="s">
        <v>911</v>
      </c>
      <c r="J35" s="169" t="s">
        <v>898</v>
      </c>
      <c r="K35" s="169" t="s">
        <v>897</v>
      </c>
      <c r="L35" s="168"/>
      <c r="O35" s="86"/>
      <c r="P35"/>
      <c r="R35"/>
    </row>
    <row r="36" spans="1:19" s="101" customFormat="1" ht="337.5" customHeight="1">
      <c r="A36" s="86"/>
      <c r="B36" s="170" t="s">
        <v>11</v>
      </c>
      <c r="C36" s="171" t="s">
        <v>974</v>
      </c>
      <c r="D36" s="171" t="s">
        <v>973</v>
      </c>
      <c r="E36" s="173"/>
      <c r="F36" s="171" t="s">
        <v>972</v>
      </c>
      <c r="G36" s="170" t="s">
        <v>968</v>
      </c>
      <c r="H36" s="170" t="s">
        <v>971</v>
      </c>
      <c r="I36" s="169" t="s">
        <v>911</v>
      </c>
      <c r="J36" s="169" t="s">
        <v>898</v>
      </c>
      <c r="K36" s="169" t="s">
        <v>897</v>
      </c>
      <c r="L36" s="168"/>
      <c r="O36" s="86"/>
      <c r="P36"/>
      <c r="R36"/>
    </row>
    <row r="37" spans="1:19" s="101" customFormat="1" ht="164.25" customHeight="1">
      <c r="A37" s="86"/>
      <c r="B37" s="170" t="s">
        <v>11</v>
      </c>
      <c r="C37" s="171" t="s">
        <v>970</v>
      </c>
      <c r="D37" s="173"/>
      <c r="E37" s="173"/>
      <c r="F37" s="175" t="s">
        <v>969</v>
      </c>
      <c r="G37" s="170" t="s">
        <v>968</v>
      </c>
      <c r="H37" s="170" t="s">
        <v>967</v>
      </c>
      <c r="I37" s="169" t="s">
        <v>911</v>
      </c>
      <c r="J37" s="169" t="s">
        <v>898</v>
      </c>
      <c r="K37" s="169" t="s">
        <v>897</v>
      </c>
      <c r="L37" s="168"/>
      <c r="O37" s="86"/>
      <c r="P37"/>
      <c r="R37"/>
    </row>
    <row r="38" spans="1:19" s="101" customFormat="1" ht="409.5" customHeight="1">
      <c r="A38" s="86"/>
      <c r="B38" s="170" t="s">
        <v>11</v>
      </c>
      <c r="C38" s="171" t="s">
        <v>966</v>
      </c>
      <c r="D38" s="173"/>
      <c r="E38" s="173"/>
      <c r="F38" s="171" t="s">
        <v>965</v>
      </c>
      <c r="G38" s="170" t="s">
        <v>933</v>
      </c>
      <c r="H38" s="170" t="s">
        <v>964</v>
      </c>
      <c r="I38" s="169" t="s">
        <v>911</v>
      </c>
      <c r="J38" s="169" t="s">
        <v>898</v>
      </c>
      <c r="K38" s="169" t="s">
        <v>897</v>
      </c>
      <c r="L38" s="168"/>
      <c r="O38" s="86"/>
      <c r="P38"/>
      <c r="R38"/>
    </row>
    <row r="39" spans="1:19" s="101" customFormat="1" ht="177.75" customHeight="1">
      <c r="A39" s="86"/>
      <c r="B39" s="170" t="s">
        <v>84</v>
      </c>
      <c r="C39" s="174"/>
      <c r="D39" s="171" t="s">
        <v>963</v>
      </c>
      <c r="E39" s="171" t="s">
        <v>955</v>
      </c>
      <c r="F39" s="171" t="s">
        <v>962</v>
      </c>
      <c r="G39" s="170" t="s">
        <v>961</v>
      </c>
      <c r="H39" s="170" t="s">
        <v>960</v>
      </c>
      <c r="I39" s="169" t="s">
        <v>911</v>
      </c>
      <c r="J39" s="169" t="s">
        <v>898</v>
      </c>
      <c r="K39" s="169" t="s">
        <v>897</v>
      </c>
      <c r="L39" s="168"/>
      <c r="O39" s="86"/>
      <c r="P39"/>
      <c r="R39"/>
    </row>
    <row r="40" spans="1:19" s="101" customFormat="1" ht="153" customHeight="1">
      <c r="A40" s="86"/>
      <c r="B40" s="170" t="s">
        <v>84</v>
      </c>
      <c r="C40" s="174"/>
      <c r="D40" s="171" t="s">
        <v>959</v>
      </c>
      <c r="E40" s="171" t="s">
        <v>955</v>
      </c>
      <c r="F40" s="175" t="s">
        <v>958</v>
      </c>
      <c r="G40" s="170" t="s">
        <v>933</v>
      </c>
      <c r="H40" s="170" t="s">
        <v>957</v>
      </c>
      <c r="I40" s="169" t="s">
        <v>911</v>
      </c>
      <c r="J40" s="169" t="s">
        <v>898</v>
      </c>
      <c r="K40" s="169" t="s">
        <v>897</v>
      </c>
      <c r="L40" s="168"/>
      <c r="O40" s="86"/>
      <c r="P40"/>
      <c r="R40"/>
    </row>
    <row r="41" spans="1:19" s="101" customFormat="1" ht="206.25" customHeight="1">
      <c r="A41" s="86"/>
      <c r="B41" s="170" t="s">
        <v>84</v>
      </c>
      <c r="C41" s="171" t="s">
        <v>956</v>
      </c>
      <c r="D41" s="173"/>
      <c r="E41" s="171" t="s">
        <v>955</v>
      </c>
      <c r="F41" s="171" t="s">
        <v>954</v>
      </c>
      <c r="G41" s="170" t="s">
        <v>933</v>
      </c>
      <c r="H41" s="170" t="s">
        <v>953</v>
      </c>
      <c r="I41" s="169" t="s">
        <v>911</v>
      </c>
      <c r="J41" s="169" t="s">
        <v>898</v>
      </c>
      <c r="K41" s="169" t="s">
        <v>897</v>
      </c>
      <c r="L41" s="168"/>
      <c r="O41" s="86"/>
      <c r="P41"/>
      <c r="R41"/>
    </row>
    <row r="42" spans="1:19" s="101" customFormat="1" ht="122.25" customHeight="1">
      <c r="A42" s="86"/>
      <c r="B42" s="170" t="s">
        <v>84</v>
      </c>
      <c r="C42" s="171" t="s">
        <v>952</v>
      </c>
      <c r="D42" s="173"/>
      <c r="E42" s="171" t="s">
        <v>948</v>
      </c>
      <c r="F42" s="171" t="s">
        <v>951</v>
      </c>
      <c r="G42" s="170" t="s">
        <v>933</v>
      </c>
      <c r="H42" s="170" t="s">
        <v>950</v>
      </c>
      <c r="I42" s="169" t="s">
        <v>911</v>
      </c>
      <c r="J42" s="169" t="s">
        <v>898</v>
      </c>
      <c r="K42" s="169" t="s">
        <v>897</v>
      </c>
      <c r="L42" s="168"/>
      <c r="O42" s="86"/>
      <c r="P42"/>
      <c r="R42"/>
    </row>
    <row r="43" spans="1:19" s="101" customFormat="1" ht="233.25" customHeight="1">
      <c r="A43" s="86"/>
      <c r="B43" s="170" t="s">
        <v>84</v>
      </c>
      <c r="C43" s="173"/>
      <c r="D43" s="171" t="s">
        <v>949</v>
      </c>
      <c r="E43" s="171" t="s">
        <v>948</v>
      </c>
      <c r="F43" s="171" t="s">
        <v>947</v>
      </c>
      <c r="G43" s="170" t="s">
        <v>933</v>
      </c>
      <c r="H43" s="170" t="s">
        <v>946</v>
      </c>
      <c r="I43" s="169" t="s">
        <v>911</v>
      </c>
      <c r="J43" s="169" t="s">
        <v>898</v>
      </c>
      <c r="K43" s="169" t="s">
        <v>897</v>
      </c>
      <c r="L43" s="168"/>
      <c r="O43" s="86"/>
      <c r="P43"/>
      <c r="R43"/>
    </row>
    <row r="44" spans="1:19" s="101" customFormat="1" ht="114.75" customHeight="1">
      <c r="A44" s="86"/>
      <c r="B44" s="170" t="s">
        <v>84</v>
      </c>
      <c r="C44" s="173"/>
      <c r="D44" s="174"/>
      <c r="E44" s="171" t="s">
        <v>945</v>
      </c>
      <c r="F44" s="171" t="s">
        <v>944</v>
      </c>
      <c r="G44" s="170" t="s">
        <v>933</v>
      </c>
      <c r="H44" s="170">
        <v>203.1</v>
      </c>
      <c r="I44" s="169" t="s">
        <v>911</v>
      </c>
      <c r="J44" s="169" t="s">
        <v>898</v>
      </c>
      <c r="K44" s="169" t="s">
        <v>897</v>
      </c>
      <c r="L44" s="168"/>
      <c r="O44" s="86"/>
      <c r="P44"/>
      <c r="R44"/>
    </row>
    <row r="45" spans="1:19" s="101" customFormat="1" ht="141" customHeight="1">
      <c r="A45" s="86"/>
      <c r="B45" s="170" t="s">
        <v>84</v>
      </c>
      <c r="C45" s="173"/>
      <c r="D45" s="174"/>
      <c r="E45" s="171" t="s">
        <v>943</v>
      </c>
      <c r="F45" s="171" t="s">
        <v>942</v>
      </c>
      <c r="G45" s="170" t="s">
        <v>933</v>
      </c>
      <c r="H45" s="170">
        <v>204</v>
      </c>
      <c r="I45" s="169" t="s">
        <v>911</v>
      </c>
      <c r="J45" s="169" t="s">
        <v>898</v>
      </c>
      <c r="K45" s="169" t="s">
        <v>897</v>
      </c>
      <c r="L45" s="168"/>
      <c r="O45" s="86"/>
      <c r="P45"/>
      <c r="R45"/>
    </row>
    <row r="46" spans="1:19" s="101" customFormat="1" ht="104.25" customHeight="1">
      <c r="A46" s="86"/>
      <c r="B46" s="170" t="s">
        <v>84</v>
      </c>
      <c r="C46" s="173"/>
      <c r="D46" s="171" t="s">
        <v>941</v>
      </c>
      <c r="E46" s="174"/>
      <c r="F46" s="171" t="s">
        <v>940</v>
      </c>
      <c r="G46" s="170" t="s">
        <v>933</v>
      </c>
      <c r="H46" s="170">
        <v>205</v>
      </c>
      <c r="I46" s="169" t="s">
        <v>911</v>
      </c>
      <c r="J46" s="169" t="s">
        <v>898</v>
      </c>
      <c r="K46" s="169" t="s">
        <v>897</v>
      </c>
      <c r="L46" s="168"/>
      <c r="O46" s="86"/>
      <c r="P46"/>
      <c r="R46"/>
    </row>
    <row r="47" spans="1:19" s="101" customFormat="1" ht="237.75" customHeight="1">
      <c r="A47" s="86"/>
      <c r="B47" s="170" t="s">
        <v>84</v>
      </c>
      <c r="C47" s="171" t="s">
        <v>939</v>
      </c>
      <c r="D47" s="173"/>
      <c r="E47" s="173"/>
      <c r="F47" s="171" t="s">
        <v>938</v>
      </c>
      <c r="G47" s="170" t="s">
        <v>928</v>
      </c>
      <c r="H47" s="170" t="s">
        <v>937</v>
      </c>
      <c r="I47" s="169" t="s">
        <v>911</v>
      </c>
      <c r="J47" s="169" t="s">
        <v>898</v>
      </c>
      <c r="K47" s="169" t="s">
        <v>897</v>
      </c>
      <c r="L47" s="168"/>
      <c r="O47" s="86"/>
      <c r="P47"/>
      <c r="R47"/>
    </row>
    <row r="48" spans="1:19" s="101" customFormat="1" ht="111.75" customHeight="1">
      <c r="A48" s="86"/>
      <c r="B48" s="170" t="s">
        <v>84</v>
      </c>
      <c r="C48" s="171" t="s">
        <v>936</v>
      </c>
      <c r="D48" s="173"/>
      <c r="E48" s="171" t="s">
        <v>935</v>
      </c>
      <c r="F48" s="171" t="s">
        <v>934</v>
      </c>
      <c r="G48" s="170" t="s">
        <v>933</v>
      </c>
      <c r="H48" s="170" t="s">
        <v>932</v>
      </c>
      <c r="I48" s="169" t="s">
        <v>911</v>
      </c>
      <c r="J48" s="169" t="s">
        <v>898</v>
      </c>
      <c r="K48" s="169" t="s">
        <v>897</v>
      </c>
      <c r="L48" s="168"/>
      <c r="O48" s="86"/>
      <c r="P48"/>
      <c r="R48"/>
    </row>
    <row r="49" spans="1:18" s="101" customFormat="1" ht="154.5" customHeight="1">
      <c r="A49" s="86"/>
      <c r="B49" s="170" t="s">
        <v>84</v>
      </c>
      <c r="C49" s="171" t="s">
        <v>931</v>
      </c>
      <c r="D49" s="173"/>
      <c r="E49" s="171" t="s">
        <v>930</v>
      </c>
      <c r="F49" s="171" t="s">
        <v>929</v>
      </c>
      <c r="G49" s="170" t="s">
        <v>928</v>
      </c>
      <c r="H49" s="170" t="s">
        <v>927</v>
      </c>
      <c r="I49" s="169" t="s">
        <v>911</v>
      </c>
      <c r="J49" s="169" t="s">
        <v>898</v>
      </c>
      <c r="K49" s="169" t="s">
        <v>897</v>
      </c>
      <c r="L49" s="168"/>
      <c r="O49" s="86"/>
      <c r="P49"/>
      <c r="R49"/>
    </row>
    <row r="50" spans="1:18" s="101" customFormat="1" ht="239.25" customHeight="1">
      <c r="A50" s="86"/>
      <c r="B50" s="170" t="s">
        <v>84</v>
      </c>
      <c r="C50" s="171" t="s">
        <v>926</v>
      </c>
      <c r="D50" s="173"/>
      <c r="E50" s="173"/>
      <c r="F50" s="171" t="s">
        <v>925</v>
      </c>
      <c r="G50" s="170" t="s">
        <v>921</v>
      </c>
      <c r="H50" s="170" t="s">
        <v>924</v>
      </c>
      <c r="I50" s="169" t="s">
        <v>911</v>
      </c>
      <c r="J50" s="169" t="s">
        <v>898</v>
      </c>
      <c r="K50" s="169" t="s">
        <v>897</v>
      </c>
      <c r="L50" s="168"/>
      <c r="O50" s="86"/>
      <c r="P50"/>
      <c r="R50"/>
    </row>
    <row r="51" spans="1:18" s="101" customFormat="1" ht="177" customHeight="1">
      <c r="A51" s="86"/>
      <c r="B51" s="170" t="s">
        <v>84</v>
      </c>
      <c r="C51" s="171" t="s">
        <v>923</v>
      </c>
      <c r="D51" s="173"/>
      <c r="E51" s="173"/>
      <c r="F51" s="171" t="s">
        <v>922</v>
      </c>
      <c r="G51" s="170" t="s">
        <v>921</v>
      </c>
      <c r="H51" s="170" t="s">
        <v>920</v>
      </c>
      <c r="I51" s="169" t="s">
        <v>911</v>
      </c>
      <c r="J51" s="169" t="s">
        <v>898</v>
      </c>
      <c r="K51" s="169" t="s">
        <v>897</v>
      </c>
      <c r="L51" s="168"/>
      <c r="O51" s="86"/>
      <c r="P51"/>
      <c r="R51"/>
    </row>
    <row r="52" spans="1:18" s="101" customFormat="1" ht="199.5" customHeight="1">
      <c r="A52" s="86"/>
      <c r="B52" s="170" t="s">
        <v>84</v>
      </c>
      <c r="C52" s="171" t="s">
        <v>919</v>
      </c>
      <c r="D52" s="173"/>
      <c r="E52" s="173"/>
      <c r="F52" s="171" t="s">
        <v>918</v>
      </c>
      <c r="G52" s="171" t="s">
        <v>917</v>
      </c>
      <c r="H52" s="170" t="s">
        <v>916</v>
      </c>
      <c r="I52" s="169" t="s">
        <v>899</v>
      </c>
      <c r="J52" s="169" t="s">
        <v>898</v>
      </c>
      <c r="K52" s="169" t="s">
        <v>897</v>
      </c>
      <c r="L52" s="168"/>
      <c r="O52" s="86"/>
      <c r="P52"/>
      <c r="R52"/>
    </row>
    <row r="53" spans="1:18" s="101" customFormat="1" ht="147.75" customHeight="1">
      <c r="A53" s="86"/>
      <c r="B53" s="170" t="s">
        <v>84</v>
      </c>
      <c r="C53" s="171" t="s">
        <v>915</v>
      </c>
      <c r="D53" s="173"/>
      <c r="E53" s="173"/>
      <c r="F53" s="171" t="s">
        <v>914</v>
      </c>
      <c r="G53" s="170" t="s">
        <v>913</v>
      </c>
      <c r="H53" s="170" t="s">
        <v>912</v>
      </c>
      <c r="I53" s="169" t="s">
        <v>911</v>
      </c>
      <c r="J53" s="169" t="s">
        <v>898</v>
      </c>
      <c r="K53" s="169" t="s">
        <v>897</v>
      </c>
      <c r="L53" s="168"/>
      <c r="O53" s="86"/>
      <c r="P53"/>
      <c r="R53"/>
    </row>
    <row r="54" spans="1:18" s="101" customFormat="1" ht="286.5" customHeight="1">
      <c r="A54" s="86"/>
      <c r="B54" s="170" t="s">
        <v>84</v>
      </c>
      <c r="C54" s="171" t="s">
        <v>910</v>
      </c>
      <c r="D54" s="171" t="s">
        <v>909</v>
      </c>
      <c r="E54" s="171" t="s">
        <v>908</v>
      </c>
      <c r="F54" s="171" t="s">
        <v>907</v>
      </c>
      <c r="G54" s="170" t="s">
        <v>901</v>
      </c>
      <c r="H54" s="170" t="s">
        <v>906</v>
      </c>
      <c r="I54" s="169" t="s">
        <v>899</v>
      </c>
      <c r="J54" s="169" t="s">
        <v>898</v>
      </c>
      <c r="K54" s="172" t="s">
        <v>897</v>
      </c>
      <c r="L54" s="169"/>
      <c r="O54" s="86"/>
      <c r="P54"/>
      <c r="R54"/>
    </row>
    <row r="55" spans="1:18" s="101" customFormat="1" ht="286.5" customHeight="1">
      <c r="A55" s="86"/>
      <c r="B55" s="170" t="s">
        <v>84</v>
      </c>
      <c r="C55" s="171" t="s">
        <v>905</v>
      </c>
      <c r="D55" s="171" t="s">
        <v>904</v>
      </c>
      <c r="E55" s="171" t="s">
        <v>903</v>
      </c>
      <c r="F55" s="171" t="s">
        <v>902</v>
      </c>
      <c r="G55" s="170" t="s">
        <v>901</v>
      </c>
      <c r="H55" s="170" t="s">
        <v>900</v>
      </c>
      <c r="I55" s="169" t="s">
        <v>899</v>
      </c>
      <c r="J55" s="169" t="s">
        <v>898</v>
      </c>
      <c r="K55" s="169" t="s">
        <v>897</v>
      </c>
      <c r="L55" s="168"/>
      <c r="O55" s="86"/>
      <c r="P55"/>
      <c r="R55"/>
    </row>
    <row r="56" spans="1:18">
      <c r="B56" s="152" t="s">
        <v>96</v>
      </c>
      <c r="C56" s="152"/>
      <c r="D56" s="152"/>
      <c r="E56" s="152"/>
      <c r="G56" s="152"/>
      <c r="H56" s="152"/>
    </row>
    <row r="57" spans="1:18" ht="13.8">
      <c r="B57" s="149" t="s">
        <v>95</v>
      </c>
      <c r="C57" s="149"/>
      <c r="D57" s="149"/>
      <c r="E57" s="149"/>
      <c r="F57" s="149"/>
      <c r="G57" s="7"/>
      <c r="H57" s="7"/>
      <c r="I57" s="148"/>
      <c r="J57" s="148"/>
      <c r="K57" s="148"/>
    </row>
    <row r="58" spans="1:18" ht="13.8">
      <c r="B58" s="149" t="s">
        <v>94</v>
      </c>
      <c r="C58" s="149"/>
      <c r="D58" s="149"/>
      <c r="E58" s="149"/>
      <c r="F58" s="149"/>
      <c r="G58" s="150"/>
      <c r="H58" s="150"/>
      <c r="I58" s="148"/>
      <c r="J58" s="148"/>
      <c r="K58" s="148"/>
    </row>
    <row r="59" spans="1:18" ht="13.8">
      <c r="B59" s="149" t="s">
        <v>93</v>
      </c>
      <c r="C59" s="149"/>
      <c r="D59" s="149"/>
      <c r="E59" s="149"/>
      <c r="F59" s="149"/>
      <c r="G59" s="7"/>
      <c r="H59" s="7"/>
      <c r="I59" s="148"/>
      <c r="J59" s="148"/>
      <c r="K59" s="148"/>
    </row>
    <row r="60" spans="1:18" ht="13.8">
      <c r="B60" s="149" t="s">
        <v>9</v>
      </c>
      <c r="C60" s="149"/>
      <c r="D60" s="149"/>
      <c r="E60" s="149"/>
      <c r="F60" s="149"/>
      <c r="G60" s="151"/>
      <c r="H60" s="151"/>
      <c r="I60" s="148"/>
      <c r="J60" s="148"/>
      <c r="K60" s="148"/>
    </row>
    <row r="61" spans="1:18" ht="13.8">
      <c r="B61" s="149" t="s">
        <v>92</v>
      </c>
      <c r="C61" s="149"/>
      <c r="D61" s="149"/>
      <c r="E61" s="149"/>
      <c r="F61" s="149"/>
      <c r="G61" s="150"/>
      <c r="H61" s="150"/>
      <c r="I61" s="148"/>
      <c r="J61" s="148"/>
      <c r="K61" s="148"/>
    </row>
    <row r="62" spans="1:18" ht="13.8">
      <c r="B62" s="149" t="s">
        <v>91</v>
      </c>
      <c r="C62" s="149"/>
      <c r="D62" s="149"/>
      <c r="E62" s="149"/>
      <c r="F62" s="149"/>
      <c r="G62" s="150"/>
      <c r="H62" s="149"/>
      <c r="I62" s="148"/>
      <c r="J62" s="148"/>
      <c r="K62" s="148"/>
    </row>
    <row r="63" spans="1:18" ht="13.8">
      <c r="B63" s="149" t="s">
        <v>90</v>
      </c>
      <c r="C63" s="149"/>
      <c r="D63" s="149"/>
      <c r="E63" s="149"/>
      <c r="F63" s="149"/>
      <c r="G63" s="149"/>
      <c r="H63" s="149"/>
      <c r="I63" s="148"/>
      <c r="J63" s="148"/>
      <c r="K63" s="148"/>
    </row>
    <row r="64" spans="1:18" ht="13.8">
      <c r="B64" s="149" t="s">
        <v>89</v>
      </c>
      <c r="C64" s="149"/>
      <c r="D64" s="149"/>
      <c r="E64" s="149"/>
      <c r="F64" s="149"/>
      <c r="G64" s="149"/>
      <c r="H64" s="149"/>
      <c r="I64" s="148"/>
      <c r="J64" s="148"/>
      <c r="K64" s="148"/>
    </row>
    <row r="65" spans="2:11" ht="13.8">
      <c r="B65" s="149" t="s">
        <v>10</v>
      </c>
      <c r="C65" s="149"/>
      <c r="D65" s="149"/>
      <c r="E65" s="149"/>
      <c r="F65" s="149"/>
      <c r="G65" s="149"/>
      <c r="H65" s="149"/>
      <c r="I65" s="148"/>
      <c r="J65" s="148"/>
      <c r="K65" s="148"/>
    </row>
    <row r="66" spans="2:11" ht="13.8">
      <c r="B66" s="149" t="s">
        <v>88</v>
      </c>
      <c r="C66" s="149"/>
      <c r="D66" s="149"/>
      <c r="E66" s="149"/>
      <c r="F66" s="149"/>
      <c r="G66" s="149"/>
      <c r="H66" s="149"/>
      <c r="I66" s="148"/>
      <c r="J66" s="148"/>
      <c r="K66" s="148"/>
    </row>
    <row r="67" spans="2:11" ht="13.8">
      <c r="B67" s="149" t="s">
        <v>87</v>
      </c>
      <c r="C67" s="149"/>
      <c r="D67" s="149"/>
      <c r="E67" s="149"/>
      <c r="F67" s="149"/>
      <c r="G67" s="149"/>
      <c r="H67" s="149"/>
      <c r="I67" s="148"/>
      <c r="J67" s="148"/>
      <c r="K67" s="148"/>
    </row>
    <row r="68" spans="2:11" ht="13.8">
      <c r="B68" s="149" t="s">
        <v>11</v>
      </c>
      <c r="C68" s="149"/>
      <c r="D68" s="149"/>
      <c r="E68" s="149"/>
      <c r="F68" s="149"/>
      <c r="G68" s="149"/>
      <c r="H68" s="149"/>
      <c r="I68" s="148"/>
      <c r="J68" s="148"/>
      <c r="K68" s="148"/>
    </row>
    <row r="69" spans="2:11" ht="13.8">
      <c r="B69" s="149" t="s">
        <v>86</v>
      </c>
      <c r="C69" s="149"/>
      <c r="D69" s="149"/>
      <c r="E69" s="149"/>
      <c r="F69" s="149"/>
      <c r="G69" s="149"/>
      <c r="H69" s="149"/>
      <c r="I69" s="148"/>
      <c r="J69" s="148"/>
      <c r="K69" s="148"/>
    </row>
    <row r="70" spans="2:11" ht="13.8">
      <c r="B70" s="149" t="s">
        <v>85</v>
      </c>
      <c r="C70" s="149"/>
      <c r="D70" s="149"/>
      <c r="E70" s="149"/>
      <c r="F70" s="149"/>
      <c r="G70" s="149"/>
      <c r="H70" s="149"/>
      <c r="I70" s="148"/>
      <c r="J70" s="148"/>
      <c r="K70" s="148"/>
    </row>
    <row r="71" spans="2:11" ht="13.8">
      <c r="B71" s="149" t="s">
        <v>84</v>
      </c>
      <c r="C71" s="149"/>
      <c r="D71" s="149"/>
      <c r="E71" s="149"/>
      <c r="F71" s="149"/>
      <c r="G71" s="149"/>
      <c r="H71" s="149"/>
      <c r="I71" s="148"/>
      <c r="J71" s="148"/>
      <c r="K71" s="148"/>
    </row>
    <row r="72" spans="2:11" ht="13.8">
      <c r="B72" s="149" t="s">
        <v>94</v>
      </c>
      <c r="C72" s="149"/>
      <c r="D72" s="149"/>
      <c r="E72" s="149"/>
      <c r="F72" s="149"/>
      <c r="G72" s="149"/>
      <c r="H72" s="149"/>
      <c r="I72" s="148"/>
      <c r="J72" s="148"/>
      <c r="K72" s="148"/>
    </row>
    <row r="73" spans="2:11" ht="13.8">
      <c r="C73" s="149"/>
      <c r="D73" s="149"/>
      <c r="E73" s="149"/>
      <c r="F73" s="149"/>
      <c r="G73" s="149"/>
      <c r="H73" s="149"/>
      <c r="I73" s="148"/>
      <c r="J73" s="148"/>
      <c r="K73" s="148"/>
    </row>
    <row r="74" spans="2:11" ht="13.8">
      <c r="C74" s="149"/>
      <c r="D74" s="149"/>
      <c r="E74" s="149"/>
      <c r="F74" s="149"/>
      <c r="G74" s="149"/>
      <c r="H74" s="149"/>
      <c r="I74" s="148"/>
      <c r="J74" s="148"/>
      <c r="K74" s="148"/>
    </row>
  </sheetData>
  <dataValidations count="1">
    <dataValidation type="list" allowBlank="1" showInputMessage="1" showErrorMessage="1" sqref="B4:B55">
      <formula1>$B$56:$B$71</formula1>
    </dataValidation>
  </dataValidations>
  <pageMargins left="0.23622047244094499" right="0.23622047244094499" top="0.74803149606299202" bottom="0.74803149606299202" header="0.31496062992126" footer="0.31496062992126"/>
  <pageSetup paperSize="8" scale="28" fitToHeight="0" orientation="landscape" r:id="rId1"/>
  <headerFooter>
    <oddHeader xml:space="preserve">&amp;L&amp;F  &amp;A&amp;R&amp;D  &amp;T    </oddHeader>
  </headerFooter>
  <rowBreaks count="12" manualBreakCount="12">
    <brk id="5" min="5" max="10" man="1"/>
    <brk id="8" min="5" max="10" man="1"/>
    <brk id="13" min="5" max="10" man="1"/>
    <brk id="16" min="5" max="10" man="1"/>
    <brk id="20" min="5" max="10" man="1"/>
    <brk id="22" min="5" max="10" man="1"/>
    <brk id="29" min="5" max="10" man="1"/>
    <brk id="34" min="5" max="10" man="1"/>
    <brk id="37" min="5" max="10" man="1"/>
    <brk id="41" min="5" max="10" man="1"/>
    <brk id="47" min="5" max="10" man="1"/>
    <brk id="52" min="5" max="10" man="1"/>
  </rowBreak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1"/>
  <sheetViews>
    <sheetView zoomScale="80" zoomScaleNormal="80" workbookViewId="0">
      <pane ySplit="3" topLeftCell="A4" activePane="bottomLeft" state="frozen"/>
      <selection activeCell="B1" sqref="B1"/>
      <selection pane="bottomLeft" activeCell="H14" sqref="H14"/>
    </sheetView>
  </sheetViews>
  <sheetFormatPr defaultColWidth="9.109375" defaultRowHeight="13.2"/>
  <cols>
    <col min="1" max="1" width="32.33203125" style="3" hidden="1" customWidth="1"/>
    <col min="2" max="2" width="12" style="4" customWidth="1"/>
    <col min="3" max="3" width="22.5546875" style="4" customWidth="1"/>
    <col min="4" max="4" width="23.33203125" style="4" customWidth="1"/>
    <col min="5" max="5" width="72.109375" style="4" customWidth="1"/>
    <col min="6" max="6" width="43.88671875" style="2" customWidth="1"/>
    <col min="7" max="7" width="74.88671875" style="2" customWidth="1"/>
    <col min="8" max="8" width="37.44140625" style="2" customWidth="1"/>
    <col min="9" max="9" width="43.44140625" style="2" customWidth="1"/>
    <col min="10" max="10" width="16" style="4" customWidth="1"/>
    <col min="11" max="11" width="15.109375" style="4" customWidth="1"/>
    <col min="12" max="12" width="12.44140625" style="4" customWidth="1"/>
    <col min="13" max="14" width="9.109375" style="2"/>
    <col min="15" max="15" width="0" style="3" hidden="1" customWidth="1"/>
    <col min="16" max="16" width="30.44140625" style="2" hidden="1" customWidth="1"/>
    <col min="17" max="17" width="27" style="2" hidden="1" customWidth="1"/>
    <col min="18" max="18" width="6.88671875" style="2" hidden="1" customWidth="1"/>
    <col min="19" max="19" width="30.44140625" style="2" hidden="1" customWidth="1"/>
    <col min="20" max="22" width="9.109375" style="2" hidden="1" customWidth="1"/>
    <col min="23" max="23" width="0" style="2" hidden="1" customWidth="1"/>
    <col min="24" max="16384" width="9.109375" style="2"/>
  </cols>
  <sheetData>
    <row r="1" spans="1:22" ht="13.8">
      <c r="C1" s="33"/>
      <c r="D1" s="33"/>
      <c r="E1" s="33"/>
      <c r="F1" s="32"/>
      <c r="P1" s="2" t="e">
        <f>INDEX(#REF!,MATCH(C1,#REF!,0))</f>
        <v>#REF!</v>
      </c>
    </row>
    <row r="2" spans="1:22" s="28" customFormat="1" ht="69.599999999999994" thickBot="1">
      <c r="A2" s="3"/>
      <c r="B2" s="1" t="s">
        <v>17</v>
      </c>
      <c r="C2" s="31" t="s">
        <v>30</v>
      </c>
      <c r="D2" s="31" t="s">
        <v>18</v>
      </c>
      <c r="E2" s="31" t="s">
        <v>19</v>
      </c>
      <c r="F2" s="31" t="s">
        <v>23</v>
      </c>
      <c r="G2" s="31" t="s">
        <v>29</v>
      </c>
      <c r="H2" s="31" t="s">
        <v>22</v>
      </c>
      <c r="I2" s="31" t="s">
        <v>28</v>
      </c>
      <c r="J2" s="31" t="s">
        <v>14</v>
      </c>
      <c r="K2" s="31" t="s">
        <v>15</v>
      </c>
      <c r="L2" s="30" t="s">
        <v>16</v>
      </c>
      <c r="O2" s="29"/>
    </row>
    <row r="3" spans="1:22" s="23" customFormat="1" ht="81.75" customHeight="1">
      <c r="A3" s="25"/>
      <c r="B3" s="27" t="s">
        <v>25</v>
      </c>
      <c r="C3" s="26" t="s">
        <v>20</v>
      </c>
      <c r="D3" s="26" t="s">
        <v>21</v>
      </c>
      <c r="E3" s="26" t="s">
        <v>21</v>
      </c>
      <c r="F3" s="26" t="s">
        <v>21</v>
      </c>
      <c r="G3" s="26" t="s">
        <v>26</v>
      </c>
      <c r="H3" s="26" t="s">
        <v>24</v>
      </c>
      <c r="I3" s="26" t="s">
        <v>27</v>
      </c>
      <c r="J3" s="26" t="s">
        <v>12</v>
      </c>
      <c r="K3" s="26" t="s">
        <v>12</v>
      </c>
      <c r="L3" s="26" t="s">
        <v>13</v>
      </c>
      <c r="P3" s="25"/>
      <c r="T3" s="24">
        <v>2016</v>
      </c>
      <c r="U3" s="24">
        <v>2017</v>
      </c>
      <c r="V3" s="24">
        <v>2018</v>
      </c>
    </row>
    <row r="4" spans="1:22" s="9" customFormat="1">
      <c r="A4" s="22" t="str">
        <f>IF(COUNTIF($C$4:C4,C4)&gt;9,"ITEM"&amp;COUNTIF($C$4:C4,C4),"ITEM0"&amp;COUNTIF($C$4:C4,C4))</f>
        <v>ITEM01</v>
      </c>
      <c r="B4" s="21">
        <v>1</v>
      </c>
      <c r="C4" s="21">
        <v>2</v>
      </c>
      <c r="D4" s="21">
        <v>3</v>
      </c>
      <c r="E4" s="21">
        <v>4</v>
      </c>
      <c r="F4" s="21">
        <v>5</v>
      </c>
      <c r="G4" s="21">
        <v>6</v>
      </c>
      <c r="H4" s="21">
        <v>7</v>
      </c>
      <c r="I4" s="21">
        <v>8</v>
      </c>
      <c r="J4" s="21">
        <v>9</v>
      </c>
      <c r="K4" s="21">
        <v>10</v>
      </c>
      <c r="L4" s="21">
        <v>11</v>
      </c>
      <c r="O4" s="3"/>
      <c r="P4" s="2" t="str">
        <f>IFERROR(Q4,"")</f>
        <v/>
      </c>
      <c r="Q4" s="2" t="e">
        <f>IF(Table223[[#This Row],[Наименование налога или платежа в бюджет]]="","",INDEX(#REF!,MATCH(Table223[[#This Row],[Наименование налога или платежа в бюджет]],$C$14:$C$28,0)))</f>
        <v>#REF!</v>
      </c>
    </row>
    <row r="5" spans="1:22" s="9" customFormat="1" ht="346.5" customHeight="1">
      <c r="A5" s="14" t="str">
        <f>IF(COUNTIF($C$4:C5,C5)&gt;9,"ITEM"&amp;COUNTIF($C$4:C5,C5),"ITEM0"&amp;COUNTIF($C$4:C5,C5))</f>
        <v>ITEM01</v>
      </c>
      <c r="B5" s="19">
        <v>2022</v>
      </c>
      <c r="C5" s="19" t="s">
        <v>10</v>
      </c>
      <c r="D5" s="20"/>
      <c r="E5" s="19"/>
      <c r="F5" s="19" t="s">
        <v>83</v>
      </c>
      <c r="G5" s="19" t="s">
        <v>82</v>
      </c>
      <c r="H5" s="19" t="s">
        <v>81</v>
      </c>
      <c r="I5" s="19" t="s">
        <v>80</v>
      </c>
      <c r="J5" s="17" t="s">
        <v>79</v>
      </c>
      <c r="K5" s="17" t="s">
        <v>31</v>
      </c>
      <c r="L5" s="17"/>
      <c r="P5" s="3"/>
      <c r="Q5" s="2" t="e">
        <f>IF(Table223[[#This Row],[Наименование налога или платежа в бюджет]]="","",INDEX(#REF!,MATCH(Table223[[#This Row],[Наименование налога или платежа в бюджет]],$C$14:$C$28,0)))</f>
        <v>#REF!</v>
      </c>
      <c r="S5" s="2" t="s">
        <v>0</v>
      </c>
      <c r="T5" s="9" t="e">
        <f>COUNTIFS($A$4:$A$15,S5,$B$4:$B$12,$T$3)</f>
        <v>#VALUE!</v>
      </c>
    </row>
    <row r="6" spans="1:22" s="9" customFormat="1" ht="143.25" customHeight="1">
      <c r="A6" s="14" t="str">
        <f>IF(COUNTIF($C$4:C6,C6)&gt;9,"ITEM"&amp;COUNTIF($C$4:C6,C6),"ITEM0"&amp;COUNTIF($C$4:C6,C6))</f>
        <v>ITEM02</v>
      </c>
      <c r="B6" s="19">
        <v>2022</v>
      </c>
      <c r="C6" s="19" t="s">
        <v>10</v>
      </c>
      <c r="D6" s="19"/>
      <c r="E6" s="18" t="s">
        <v>78</v>
      </c>
      <c r="F6" s="19"/>
      <c r="G6" s="19" t="s">
        <v>77</v>
      </c>
      <c r="H6" s="19" t="s">
        <v>76</v>
      </c>
      <c r="I6" s="19" t="s">
        <v>75</v>
      </c>
      <c r="J6" s="18" t="s">
        <v>74</v>
      </c>
      <c r="K6" s="17" t="s">
        <v>50</v>
      </c>
      <c r="L6" s="17"/>
      <c r="P6" s="3"/>
      <c r="Q6" s="2" t="e">
        <f>IF(Table223[[#This Row],[Наименование налога или платежа в бюджет]]="","",INDEX(#REF!,MATCH(Table223[[#This Row],[Наименование налога или платежа в бюджет]],$C$14:$C$28,0)))</f>
        <v>#REF!</v>
      </c>
      <c r="S6" s="2" t="s">
        <v>1</v>
      </c>
      <c r="T6" s="9" t="e">
        <f>COUNTIFS($A$4:$A$15,S6,$B$4:$B$12,$T$3)</f>
        <v>#VALUE!</v>
      </c>
    </row>
    <row r="7" spans="1:22" s="9" customFormat="1" ht="148.5" customHeight="1">
      <c r="A7" s="14" t="str">
        <f>IF(COUNTIF($C$4:C7,C7)&gt;9,"ITEM"&amp;COUNTIF($C$4:C7,C7),"ITEM0"&amp;COUNTIF($C$4:C7,C7))</f>
        <v>ITEM03</v>
      </c>
      <c r="B7" s="19">
        <v>2022</v>
      </c>
      <c r="C7" s="19" t="s">
        <v>10</v>
      </c>
      <c r="D7" s="19"/>
      <c r="E7" s="19"/>
      <c r="F7" s="19"/>
      <c r="G7" s="19" t="s">
        <v>73</v>
      </c>
      <c r="H7" s="19" t="s">
        <v>72</v>
      </c>
      <c r="I7" s="19" t="s">
        <v>71</v>
      </c>
      <c r="J7" s="17" t="s">
        <v>66</v>
      </c>
      <c r="K7" s="17" t="s">
        <v>50</v>
      </c>
      <c r="L7" s="17" t="s">
        <v>70</v>
      </c>
      <c r="P7" s="3"/>
      <c r="Q7" s="2" t="e">
        <f>IF(Table223[[#This Row],[Наименование налога или платежа в бюджет]]="","",INDEX(#REF!,MATCH(Table223[[#This Row],[Наименование налога или платежа в бюджет]],$C$14:$C$28,0)))</f>
        <v>#REF!</v>
      </c>
      <c r="S7" s="2" t="s">
        <v>5</v>
      </c>
      <c r="T7" s="9" t="e">
        <f>COUNTIFS($A$4:$A$15,S7,$B$4:$B$12,$T$3)</f>
        <v>#VALUE!</v>
      </c>
    </row>
    <row r="8" spans="1:22" s="9" customFormat="1" ht="95.25" customHeight="1">
      <c r="A8" s="14" t="str">
        <f>IF(COUNTIF($C$4:C8,C8)&gt;9,"ITEM"&amp;COUNTIF($C$4:C8,C8),"ITEM0"&amp;COUNTIF($C$4:C8,C8))</f>
        <v>ITEM04</v>
      </c>
      <c r="B8" s="19">
        <v>2022</v>
      </c>
      <c r="C8" s="19" t="s">
        <v>10</v>
      </c>
      <c r="D8" s="19"/>
      <c r="E8" s="19"/>
      <c r="F8" s="19"/>
      <c r="G8" s="19" t="s">
        <v>69</v>
      </c>
      <c r="H8" s="19" t="s">
        <v>68</v>
      </c>
      <c r="I8" s="19" t="s">
        <v>67</v>
      </c>
      <c r="J8" s="17" t="s">
        <v>66</v>
      </c>
      <c r="K8" s="17" t="s">
        <v>50</v>
      </c>
      <c r="L8" s="17"/>
      <c r="O8" s="3"/>
      <c r="P8" s="2" t="str">
        <f>IFERROR(Q8,"")</f>
        <v/>
      </c>
      <c r="Q8" s="2" t="e">
        <f>IF(Table223[[#This Row],[Наименование налога или платежа в бюджет]]="","",INDEX(#REF!,MATCH(Table223[[#This Row],[Наименование налога или платежа в бюджет]],$C$14:$C$28,0)))</f>
        <v>#REF!</v>
      </c>
    </row>
    <row r="9" spans="1:22" s="9" customFormat="1" ht="192" customHeight="1">
      <c r="A9" s="14" t="str">
        <f>IF(COUNTIF($C$4:C9,C9)&gt;9,"ITEM"&amp;COUNTIF($C$4:C9,C9),"ITEM0"&amp;COUNTIF($C$4:C9,C9))</f>
        <v>ITEM01</v>
      </c>
      <c r="B9" s="19">
        <v>2022</v>
      </c>
      <c r="C9" s="19" t="s">
        <v>11</v>
      </c>
      <c r="D9" s="19" t="s">
        <v>65</v>
      </c>
      <c r="E9" s="19" t="s">
        <v>64</v>
      </c>
      <c r="F9" s="19"/>
      <c r="G9" s="18" t="s">
        <v>63</v>
      </c>
      <c r="H9" s="19" t="s">
        <v>53</v>
      </c>
      <c r="I9" s="18" t="s">
        <v>62</v>
      </c>
      <c r="J9" s="17" t="s">
        <v>51</v>
      </c>
      <c r="K9" s="17" t="s">
        <v>50</v>
      </c>
      <c r="L9" s="17" t="s">
        <v>49</v>
      </c>
      <c r="O9" s="3"/>
      <c r="P9" s="2"/>
      <c r="Q9" s="2"/>
    </row>
    <row r="10" spans="1:22" s="9" customFormat="1" ht="214.5" customHeight="1">
      <c r="A10" s="14" t="str">
        <f>IF(COUNTIF($C$4:C10,C10)&gt;9,"ITEM"&amp;COUNTIF($C$4:C10,C10),"ITEM0"&amp;COUNTIF($C$4:C10,C10))</f>
        <v>ITEM02</v>
      </c>
      <c r="B10" s="19">
        <v>2022</v>
      </c>
      <c r="C10" s="19" t="s">
        <v>11</v>
      </c>
      <c r="D10" s="19" t="s">
        <v>61</v>
      </c>
      <c r="E10" s="19" t="s">
        <v>60</v>
      </c>
      <c r="F10" s="19"/>
      <c r="G10" s="18" t="s">
        <v>59</v>
      </c>
      <c r="H10" s="19" t="s">
        <v>53</v>
      </c>
      <c r="I10" s="18" t="s">
        <v>52</v>
      </c>
      <c r="J10" s="17" t="s">
        <v>51</v>
      </c>
      <c r="K10" s="17" t="s">
        <v>50</v>
      </c>
      <c r="L10" s="17" t="s">
        <v>49</v>
      </c>
      <c r="P10" s="3"/>
      <c r="Q10" s="2" t="e">
        <f>IF(Table223[[#This Row],[Наименование налога или платежа в бюджет]]="","",INDEX(#REF!,MATCH(Table223[[#This Row],[Наименование налога или платежа в бюджет]],$C$14:$C$28,0)))</f>
        <v>#REF!</v>
      </c>
      <c r="S10" s="2" t="s">
        <v>6</v>
      </c>
      <c r="T10" s="9" t="e">
        <f>COUNTIFS($A$4:$A$15,S10,$B$4:$B$12,$T$3)</f>
        <v>#VALUE!</v>
      </c>
    </row>
    <row r="11" spans="1:22" s="9" customFormat="1" ht="197.25" customHeight="1">
      <c r="A11" s="14" t="str">
        <f>IF(COUNTIF($C$4:C11,C11)&gt;9,"ITEM"&amp;COUNTIF($C$4:C11,C11),"ITEM0"&amp;COUNTIF($C$4:C11,C11))</f>
        <v>ITEM03</v>
      </c>
      <c r="B11" s="19">
        <v>2022</v>
      </c>
      <c r="C11" s="19" t="s">
        <v>11</v>
      </c>
      <c r="D11" s="19" t="s">
        <v>58</v>
      </c>
      <c r="E11" s="19" t="s">
        <v>55</v>
      </c>
      <c r="F11" s="19"/>
      <c r="G11" s="18" t="s">
        <v>57</v>
      </c>
      <c r="H11" s="19" t="s">
        <v>53</v>
      </c>
      <c r="I11" s="18" t="s">
        <v>52</v>
      </c>
      <c r="J11" s="17" t="s">
        <v>51</v>
      </c>
      <c r="K11" s="17" t="s">
        <v>50</v>
      </c>
      <c r="L11" s="17" t="s">
        <v>49</v>
      </c>
      <c r="P11" s="3"/>
      <c r="Q11" s="2" t="e">
        <f>IF(Table223[[#This Row],[Наименование налога или платежа в бюджет]]="","",INDEX(#REF!,MATCH(Table223[[#This Row],[Наименование налога или платежа в бюджет]],$C$14:$C$28,0)))</f>
        <v>#REF!</v>
      </c>
      <c r="S11" s="2" t="s">
        <v>2</v>
      </c>
      <c r="T11" s="9" t="e">
        <f>COUNTIFS($Q$4:$Q$15,S11,$B$4:$B$12,$T$3)</f>
        <v>#VALUE!</v>
      </c>
    </row>
    <row r="12" spans="1:22" s="9" customFormat="1" ht="175.5" customHeight="1">
      <c r="A12" s="14" t="str">
        <f>IF(COUNTIF($C$4:C12,C12)&gt;9,"ITEM"&amp;COUNTIF($C$4:C12,C12),"ITEM0"&amp;COUNTIF($C$4:C12,C12))</f>
        <v>ITEM04</v>
      </c>
      <c r="B12" s="19">
        <v>2022</v>
      </c>
      <c r="C12" s="19" t="s">
        <v>11</v>
      </c>
      <c r="D12" s="19" t="s">
        <v>56</v>
      </c>
      <c r="E12" s="19" t="s">
        <v>55</v>
      </c>
      <c r="F12" s="19"/>
      <c r="G12" s="18" t="s">
        <v>54</v>
      </c>
      <c r="H12" s="19" t="s">
        <v>53</v>
      </c>
      <c r="I12" s="18" t="s">
        <v>52</v>
      </c>
      <c r="J12" s="17" t="s">
        <v>51</v>
      </c>
      <c r="K12" s="17" t="s">
        <v>50</v>
      </c>
      <c r="L12" s="17" t="s">
        <v>49</v>
      </c>
      <c r="P12" s="3"/>
      <c r="Q12" s="2" t="e">
        <f>IF(Table223[[#This Row],[Наименование налога или платежа в бюджет]]="","",INDEX(#REF!,MATCH(Table223[[#This Row],[Наименование налога или платежа в бюджет]],$C$14:$C$28,0)))</f>
        <v>#REF!</v>
      </c>
      <c r="S12" s="2" t="s">
        <v>3</v>
      </c>
      <c r="T12" s="9" t="e">
        <f>COUNTIFS($A$4:$A$15,S12,$B$4:$B$12,$T$3)</f>
        <v>#VALUE!</v>
      </c>
    </row>
    <row r="13" spans="1:22" s="9" customFormat="1" ht="168.75" customHeight="1">
      <c r="A13" s="14" t="str">
        <f>IF(COUNTIF($C$4:C12,#REF!)&gt;9,"ITEM"&amp;COUNTIF($C$4:C12,#REF!),"ITEM0"&amp;COUNTIF($C$4:C12,#REF!))</f>
        <v>ITEM00</v>
      </c>
      <c r="B13" s="13">
        <v>2022</v>
      </c>
      <c r="C13" s="13" t="s">
        <v>9</v>
      </c>
      <c r="D13" s="16">
        <v>0.21</v>
      </c>
      <c r="E13" s="13" t="s">
        <v>42</v>
      </c>
      <c r="F13" s="13" t="s">
        <v>48</v>
      </c>
      <c r="G13" s="13" t="s">
        <v>47</v>
      </c>
      <c r="H13" s="13" t="s">
        <v>46</v>
      </c>
      <c r="I13" s="13" t="s">
        <v>45</v>
      </c>
      <c r="J13" s="12" t="s">
        <v>37</v>
      </c>
      <c r="K13" s="12" t="s">
        <v>36</v>
      </c>
      <c r="L13" s="12"/>
      <c r="P13" s="3"/>
      <c r="Q13" s="2" t="e">
        <f>IF(Table223[[#This Row],[Наименование налога или платежа в бюджет]]="","",INDEX(#REF!,MATCH(Table223[[#This Row],[Наименование налога или платежа в бюджет]],$C$14:$C$28,0)))</f>
        <v>#VALUE!</v>
      </c>
      <c r="S13" s="2" t="s">
        <v>7</v>
      </c>
      <c r="T13" s="9" t="e">
        <f>COUNTIFS($A$4:$A$15,S13,$B$4:$B$12,$T$3)</f>
        <v>#VALUE!</v>
      </c>
    </row>
    <row r="14" spans="1:22" s="9" customFormat="1" ht="213.75" customHeight="1">
      <c r="A14" s="14" t="str">
        <f>IF(COUNTIF($C$4:C12,#REF!)&gt;9,"ITEM"&amp;COUNTIF($C$4:C12,#REF!),"ITEM0"&amp;COUNTIF($C$4:C12,#REF!))</f>
        <v>ITEM00</v>
      </c>
      <c r="B14" s="13">
        <v>2022</v>
      </c>
      <c r="C14" s="13" t="s">
        <v>44</v>
      </c>
      <c r="D14" s="15" t="s">
        <v>43</v>
      </c>
      <c r="E14" s="13" t="s">
        <v>42</v>
      </c>
      <c r="F14" s="13" t="s">
        <v>41</v>
      </c>
      <c r="G14" s="13" t="s">
        <v>40</v>
      </c>
      <c r="H14" s="13" t="s">
        <v>39</v>
      </c>
      <c r="I14" s="13" t="s">
        <v>38</v>
      </c>
      <c r="J14" s="12" t="s">
        <v>37</v>
      </c>
      <c r="K14" s="12" t="s">
        <v>36</v>
      </c>
      <c r="L14" s="12"/>
      <c r="P14" s="3"/>
      <c r="Q14" s="2" t="e">
        <f>IF(Table223[[#This Row],[Наименование налога или платежа в бюджет]]="","",INDEX(#REF!,MATCH(Table223[[#This Row],[Наименование налога или платежа в бюджет]],$C$14:$C$28,0)))</f>
        <v>#VALUE!</v>
      </c>
      <c r="S14" s="2" t="s">
        <v>8</v>
      </c>
      <c r="T14" s="9" t="e">
        <f>COUNTIFS($A$4:$A$15,S14,$B$4:$B$12,$T$3)</f>
        <v>#VALUE!</v>
      </c>
    </row>
    <row r="15" spans="1:22" s="9" customFormat="1" ht="195" customHeight="1">
      <c r="A15" s="14" t="str">
        <f>IF(COUNTIF($C$4:C12,#REF!)&gt;9,"ITEM"&amp;COUNTIF($C$4:C12,#REF!),"ITEM0"&amp;COUNTIF($C$4:C12,#REF!))</f>
        <v>ITEM00</v>
      </c>
      <c r="B15" s="10"/>
      <c r="C15" s="10"/>
      <c r="D15" s="10"/>
      <c r="E15" s="10"/>
      <c r="F15" s="13"/>
      <c r="G15" s="13" t="s">
        <v>35</v>
      </c>
      <c r="H15" s="11" t="s">
        <v>34</v>
      </c>
      <c r="I15" s="13" t="s">
        <v>33</v>
      </c>
      <c r="J15" s="12" t="s">
        <v>32</v>
      </c>
      <c r="K15" s="11" t="s">
        <v>31</v>
      </c>
      <c r="L15" s="10"/>
      <c r="P15" s="3"/>
      <c r="Q15" s="2" t="str">
        <f>IFERROR(#REF!,"")</f>
        <v/>
      </c>
      <c r="S15" s="2" t="s">
        <v>4</v>
      </c>
      <c r="T15" s="9" t="e">
        <f>COUNTIFS($A$4:$A$15,S15,$B$4:$B$12,$T$3)</f>
        <v>#VALUE!</v>
      </c>
    </row>
    <row r="16" spans="1:22" ht="13.8">
      <c r="B16" s="5"/>
      <c r="C16" s="5"/>
      <c r="D16" s="5"/>
      <c r="E16" s="5"/>
      <c r="F16" s="6"/>
      <c r="G16" s="6"/>
      <c r="H16" s="7"/>
      <c r="I16" s="7"/>
      <c r="J16" s="5"/>
      <c r="K16" s="5"/>
      <c r="L16" s="5"/>
    </row>
    <row r="17" spans="2:12" ht="13.8">
      <c r="B17" s="5"/>
      <c r="C17" s="5"/>
      <c r="D17" s="5"/>
      <c r="E17" s="5"/>
      <c r="F17" s="6"/>
      <c r="G17" s="6"/>
      <c r="H17" s="8"/>
      <c r="I17" s="8"/>
      <c r="J17" s="5"/>
      <c r="K17" s="5"/>
      <c r="L17" s="5"/>
    </row>
    <row r="18" spans="2:12" ht="13.8">
      <c r="B18" s="5"/>
      <c r="C18" s="5"/>
      <c r="D18" s="5"/>
      <c r="E18" s="5"/>
      <c r="F18" s="6"/>
      <c r="G18" s="6"/>
      <c r="H18" s="7"/>
      <c r="I18" s="7"/>
      <c r="J18" s="5"/>
      <c r="K18" s="5"/>
      <c r="L18" s="5"/>
    </row>
    <row r="19" spans="2:12" ht="13.8">
      <c r="B19" s="5"/>
      <c r="C19" s="5"/>
      <c r="D19" s="5"/>
      <c r="E19" s="5"/>
      <c r="F19" s="6"/>
      <c r="G19" s="6"/>
      <c r="H19" s="7"/>
      <c r="I19" s="6"/>
      <c r="J19" s="5"/>
      <c r="K19" s="5"/>
      <c r="L19" s="5"/>
    </row>
    <row r="20" spans="2:12" ht="13.8">
      <c r="B20" s="5"/>
      <c r="C20" s="5"/>
      <c r="D20" s="5"/>
      <c r="E20" s="5"/>
      <c r="F20" s="6"/>
      <c r="G20" s="6"/>
      <c r="H20" s="6"/>
      <c r="I20" s="6"/>
      <c r="J20" s="5"/>
      <c r="K20" s="5"/>
      <c r="L20" s="5"/>
    </row>
    <row r="21" spans="2:12" ht="13.8">
      <c r="B21" s="5"/>
      <c r="C21" s="5"/>
      <c r="D21" s="5"/>
      <c r="E21" s="5"/>
      <c r="F21" s="6"/>
      <c r="G21" s="6"/>
      <c r="H21" s="6"/>
      <c r="I21" s="6"/>
      <c r="J21" s="5"/>
      <c r="K21" s="5"/>
      <c r="L21" s="5"/>
    </row>
    <row r="22" spans="2:12" ht="13.8">
      <c r="B22" s="5"/>
      <c r="C22" s="5"/>
      <c r="D22" s="5"/>
      <c r="E22" s="5"/>
      <c r="F22" s="6"/>
      <c r="G22" s="6"/>
      <c r="H22" s="6"/>
      <c r="I22" s="6"/>
      <c r="J22" s="5"/>
      <c r="K22" s="5"/>
      <c r="L22" s="5"/>
    </row>
    <row r="23" spans="2:12" ht="13.8">
      <c r="B23" s="5"/>
      <c r="C23" s="5"/>
      <c r="D23" s="5"/>
      <c r="E23" s="5"/>
      <c r="F23" s="6"/>
      <c r="G23" s="6"/>
      <c r="H23" s="6"/>
      <c r="I23" s="6"/>
      <c r="J23" s="5"/>
      <c r="K23" s="5"/>
      <c r="L23" s="5"/>
    </row>
    <row r="24" spans="2:12" ht="13.8">
      <c r="B24" s="5"/>
      <c r="C24" s="5"/>
      <c r="D24" s="5"/>
      <c r="E24" s="5"/>
      <c r="F24" s="6"/>
      <c r="G24" s="6"/>
      <c r="H24" s="6"/>
      <c r="I24" s="6"/>
      <c r="J24" s="5"/>
      <c r="K24" s="5"/>
      <c r="L24" s="5"/>
    </row>
    <row r="25" spans="2:12" ht="13.8">
      <c r="B25" s="5"/>
      <c r="C25" s="5"/>
      <c r="D25" s="5"/>
      <c r="E25" s="5"/>
      <c r="F25" s="6"/>
      <c r="G25" s="6"/>
      <c r="H25" s="6"/>
      <c r="I25" s="6"/>
      <c r="J25" s="5"/>
      <c r="K25" s="5"/>
      <c r="L25" s="5"/>
    </row>
    <row r="26" spans="2:12" ht="13.8">
      <c r="B26" s="5"/>
      <c r="C26" s="5"/>
      <c r="D26" s="5"/>
      <c r="E26" s="5"/>
      <c r="F26" s="6"/>
      <c r="G26" s="6"/>
      <c r="H26" s="6"/>
      <c r="I26" s="6"/>
      <c r="J26" s="5"/>
      <c r="K26" s="5"/>
      <c r="L26" s="5"/>
    </row>
    <row r="27" spans="2:12" ht="13.8">
      <c r="B27" s="5"/>
      <c r="C27" s="5"/>
      <c r="D27" s="5"/>
      <c r="E27" s="5"/>
      <c r="F27" s="6"/>
      <c r="G27" s="6"/>
      <c r="H27" s="6"/>
      <c r="I27" s="6"/>
      <c r="J27" s="5"/>
      <c r="K27" s="5"/>
      <c r="L27" s="5"/>
    </row>
    <row r="28" spans="2:12" ht="13.8">
      <c r="B28" s="5"/>
      <c r="C28" s="5"/>
      <c r="D28" s="5"/>
      <c r="E28" s="5"/>
      <c r="F28" s="6"/>
      <c r="G28" s="6"/>
      <c r="H28" s="6"/>
      <c r="I28" s="6"/>
      <c r="J28" s="5"/>
      <c r="K28" s="5"/>
      <c r="L28" s="5"/>
    </row>
    <row r="29" spans="2:12" ht="13.8">
      <c r="B29" s="5"/>
      <c r="D29" s="5"/>
      <c r="E29" s="5"/>
      <c r="F29" s="6"/>
      <c r="G29" s="6"/>
      <c r="H29" s="6"/>
      <c r="I29" s="6"/>
      <c r="J29" s="5"/>
      <c r="K29" s="5"/>
      <c r="L29" s="5"/>
    </row>
    <row r="30" spans="2:12" ht="13.8">
      <c r="B30" s="5"/>
      <c r="D30" s="5"/>
      <c r="E30" s="5"/>
      <c r="F30" s="6"/>
      <c r="G30" s="6"/>
      <c r="H30" s="6"/>
      <c r="I30" s="6"/>
      <c r="J30" s="5"/>
      <c r="K30" s="5"/>
      <c r="L30" s="5"/>
    </row>
    <row r="31" spans="2:12" ht="13.8">
      <c r="B31" s="5"/>
      <c r="D31" s="5"/>
      <c r="E31" s="5"/>
      <c r="F31" s="6"/>
      <c r="G31" s="6"/>
      <c r="H31" s="6"/>
      <c r="I31" s="6"/>
      <c r="J31" s="5"/>
      <c r="K31" s="5"/>
      <c r="L31" s="5"/>
    </row>
  </sheetData>
  <dataValidations count="2">
    <dataValidation type="list" allowBlank="1" showInputMessage="1" showErrorMessage="1" sqref="C13:C14">
      <formula1>$C$16:$C$31</formula1>
    </dataValidation>
    <dataValidation type="list" allowBlank="1" showInputMessage="1" showErrorMessage="1" sqref="C5:C12">
      <formula1>$C$13:$C$28</formula1>
    </dataValidation>
  </dataValidations>
  <pageMargins left="0.23622047244094491" right="0.23622047244094491" top="0.74803149606299213" bottom="0.74803149606299213" header="0.31496062992125984" footer="0.31496062992125984"/>
  <pageSetup paperSize="9" scale="39" fitToHeight="0" orientation="landscape" r:id="rId1"/>
  <headerFooter>
    <oddHeader xml:space="preserve">&amp;L&amp;F  &amp;A&amp;R&amp;D  &amp;T    </oddHead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93"/>
  <sheetViews>
    <sheetView topLeftCell="B1" zoomScaleNormal="100" workbookViewId="0">
      <pane ySplit="3" topLeftCell="A4" activePane="bottomLeft" state="frozen"/>
      <selection activeCell="B1" sqref="B1"/>
      <selection pane="bottomLeft" activeCell="E5" sqref="E5"/>
    </sheetView>
  </sheetViews>
  <sheetFormatPr defaultColWidth="9.109375" defaultRowHeight="13.2"/>
  <cols>
    <col min="1" max="1" width="32.33203125" style="35" hidden="1" customWidth="1"/>
    <col min="2" max="2" width="12" style="36" customWidth="1"/>
    <col min="3" max="3" width="24.44140625" style="38" customWidth="1"/>
    <col min="4" max="4" width="14.109375" style="34" customWidth="1"/>
    <col min="5" max="5" width="49.109375" style="34" customWidth="1"/>
    <col min="6" max="6" width="26.109375" style="34" customWidth="1"/>
    <col min="7" max="7" width="52.44140625" style="34" customWidth="1"/>
    <col min="8" max="8" width="47.5546875" style="34" customWidth="1"/>
    <col min="9" max="9" width="36.6640625" style="37" customWidth="1"/>
    <col min="10" max="10" width="18.44140625" style="36" customWidth="1"/>
    <col min="11" max="11" width="17" style="36" customWidth="1"/>
    <col min="12" max="12" width="19" style="36" customWidth="1"/>
    <col min="13" max="14" width="9.109375" style="34"/>
    <col min="15" max="15" width="0" style="35" hidden="1" customWidth="1"/>
    <col min="16" max="16" width="30.44140625" style="34" hidden="1" customWidth="1"/>
    <col min="17" max="17" width="27" style="34" hidden="1" customWidth="1"/>
    <col min="18" max="18" width="6.88671875" style="34" hidden="1" customWidth="1"/>
    <col min="19" max="19" width="30.44140625" style="34" hidden="1" customWidth="1"/>
    <col min="20" max="22" width="9.109375" style="34" hidden="1" customWidth="1"/>
    <col min="23" max="23" width="0" style="34" hidden="1" customWidth="1"/>
    <col min="24" max="16384" width="9.109375" style="34"/>
  </cols>
  <sheetData>
    <row r="1" spans="1:22">
      <c r="C1" s="85"/>
      <c r="D1" s="84"/>
      <c r="E1" s="84"/>
      <c r="F1" s="84"/>
      <c r="P1" s="34" t="e">
        <f>INDEX(#REF!,MATCH(C1,#REF!,0))</f>
        <v>#REF!</v>
      </c>
    </row>
    <row r="2" spans="1:22" s="79" customFormat="1" ht="66.599999999999994" thickBot="1">
      <c r="A2" s="35"/>
      <c r="B2" s="83" t="s">
        <v>17</v>
      </c>
      <c r="C2" s="82" t="s">
        <v>30</v>
      </c>
      <c r="D2" s="82" t="s">
        <v>18</v>
      </c>
      <c r="E2" s="82" t="s">
        <v>19</v>
      </c>
      <c r="F2" s="82" t="s">
        <v>295</v>
      </c>
      <c r="G2" s="82" t="s">
        <v>29</v>
      </c>
      <c r="H2" s="82" t="s">
        <v>22</v>
      </c>
      <c r="I2" s="82" t="s">
        <v>28</v>
      </c>
      <c r="J2" s="82" t="s">
        <v>14</v>
      </c>
      <c r="K2" s="82" t="s">
        <v>15</v>
      </c>
      <c r="L2" s="81" t="s">
        <v>16</v>
      </c>
      <c r="O2" s="80"/>
    </row>
    <row r="3" spans="1:22" s="73" customFormat="1" ht="81.75" customHeight="1">
      <c r="A3" s="47"/>
      <c r="B3" s="78" t="s">
        <v>25</v>
      </c>
      <c r="C3" s="77" t="s">
        <v>20</v>
      </c>
      <c r="D3" s="75" t="s">
        <v>21</v>
      </c>
      <c r="E3" s="75" t="s">
        <v>21</v>
      </c>
      <c r="F3" s="75" t="s">
        <v>21</v>
      </c>
      <c r="G3" s="75" t="s">
        <v>26</v>
      </c>
      <c r="H3" s="75" t="s">
        <v>24</v>
      </c>
      <c r="I3" s="76" t="s">
        <v>27</v>
      </c>
      <c r="J3" s="75" t="s">
        <v>12</v>
      </c>
      <c r="K3" s="75" t="s">
        <v>12</v>
      </c>
      <c r="L3" s="75" t="s">
        <v>13</v>
      </c>
      <c r="P3" s="47"/>
      <c r="T3" s="74">
        <v>2016</v>
      </c>
      <c r="U3" s="74">
        <v>2017</v>
      </c>
      <c r="V3" s="74">
        <v>2018</v>
      </c>
    </row>
    <row r="4" spans="1:22" s="38" customFormat="1">
      <c r="A4" s="35" t="str">
        <f>IF(COUNTIF($C$4:C4,C4)&gt;9,"ITEM"&amp;COUNTIF($C$4:C4,C4),"ITEM0"&amp;COUNTIF($C$4:C4,C4))</f>
        <v>ITEM01</v>
      </c>
      <c r="B4" s="58">
        <v>1</v>
      </c>
      <c r="C4" s="54">
        <v>2</v>
      </c>
      <c r="D4" s="58">
        <v>3</v>
      </c>
      <c r="E4" s="58">
        <v>4</v>
      </c>
      <c r="F4" s="58">
        <v>5</v>
      </c>
      <c r="G4" s="58">
        <v>6</v>
      </c>
      <c r="H4" s="58">
        <v>7</v>
      </c>
      <c r="I4" s="50">
        <v>8</v>
      </c>
      <c r="J4" s="58">
        <v>9</v>
      </c>
      <c r="K4" s="58">
        <v>10</v>
      </c>
      <c r="L4" s="58">
        <v>11</v>
      </c>
      <c r="O4" s="35"/>
      <c r="P4" s="34" t="str">
        <f>IFERROR(Q4,"")</f>
        <v/>
      </c>
      <c r="Q4" s="34" t="e">
        <f>IF(Table22[[#This Row],[Наименование налога или платежа в бюджет]]="","",INDEX(#REF!,MATCH(Table22[[#This Row],[Наименование налога или платежа в бюджет]],$C$78:$C$92,0)))</f>
        <v>#REF!</v>
      </c>
    </row>
    <row r="5" spans="1:22" s="45" customFormat="1" ht="92.4">
      <c r="A5" s="47"/>
      <c r="B5" s="58">
        <v>2022</v>
      </c>
      <c r="C5" s="54" t="s">
        <v>90</v>
      </c>
      <c r="D5" s="58">
        <v>18</v>
      </c>
      <c r="E5" s="50" t="s">
        <v>271</v>
      </c>
      <c r="F5" s="50" t="s">
        <v>294</v>
      </c>
      <c r="G5" s="50" t="s">
        <v>293</v>
      </c>
      <c r="H5" s="50" t="s">
        <v>292</v>
      </c>
      <c r="I5" s="50" t="s">
        <v>291</v>
      </c>
      <c r="J5" s="49" t="s">
        <v>97</v>
      </c>
      <c r="K5" s="49" t="s">
        <v>31</v>
      </c>
      <c r="L5" s="72"/>
      <c r="O5" s="47"/>
      <c r="P5" s="46"/>
      <c r="Q5" s="46"/>
    </row>
    <row r="6" spans="1:22" s="45" customFormat="1" ht="92.4">
      <c r="A6" s="47"/>
      <c r="B6" s="58">
        <v>2022</v>
      </c>
      <c r="C6" s="54" t="s">
        <v>90</v>
      </c>
      <c r="D6" s="58">
        <v>18</v>
      </c>
      <c r="E6" s="50" t="s">
        <v>271</v>
      </c>
      <c r="F6" s="50" t="s">
        <v>109</v>
      </c>
      <c r="G6" s="50" t="s">
        <v>290</v>
      </c>
      <c r="H6" s="50" t="s">
        <v>289</v>
      </c>
      <c r="I6" s="50" t="s">
        <v>288</v>
      </c>
      <c r="J6" s="49" t="s">
        <v>97</v>
      </c>
      <c r="K6" s="49" t="s">
        <v>31</v>
      </c>
      <c r="L6" s="72"/>
      <c r="O6" s="47"/>
      <c r="P6" s="46"/>
      <c r="Q6" s="46"/>
    </row>
    <row r="7" spans="1:22" s="45" customFormat="1" ht="92.4">
      <c r="A7" s="47"/>
      <c r="B7" s="58">
        <v>2022</v>
      </c>
      <c r="C7" s="54" t="s">
        <v>90</v>
      </c>
      <c r="D7" s="58">
        <v>18</v>
      </c>
      <c r="E7" s="50" t="s">
        <v>271</v>
      </c>
      <c r="F7" s="50" t="s">
        <v>109</v>
      </c>
      <c r="G7" s="50" t="s">
        <v>287</v>
      </c>
      <c r="H7" s="50" t="s">
        <v>286</v>
      </c>
      <c r="I7" s="50" t="s">
        <v>285</v>
      </c>
      <c r="J7" s="49" t="s">
        <v>97</v>
      </c>
      <c r="K7" s="49" t="s">
        <v>31</v>
      </c>
      <c r="L7" s="72"/>
      <c r="O7" s="47"/>
      <c r="P7" s="46"/>
      <c r="Q7" s="46"/>
    </row>
    <row r="8" spans="1:22" s="45" customFormat="1" ht="92.4">
      <c r="A8" s="47"/>
      <c r="B8" s="58">
        <v>2022</v>
      </c>
      <c r="C8" s="54" t="s">
        <v>90</v>
      </c>
      <c r="D8" s="58">
        <v>18</v>
      </c>
      <c r="E8" s="50" t="s">
        <v>271</v>
      </c>
      <c r="F8" s="50" t="s">
        <v>109</v>
      </c>
      <c r="G8" s="50" t="s">
        <v>284</v>
      </c>
      <c r="H8" s="50" t="s">
        <v>283</v>
      </c>
      <c r="I8" s="50" t="s">
        <v>282</v>
      </c>
      <c r="J8" s="49" t="s">
        <v>97</v>
      </c>
      <c r="K8" s="49" t="s">
        <v>31</v>
      </c>
      <c r="L8" s="72"/>
      <c r="O8" s="47"/>
      <c r="P8" s="46"/>
      <c r="Q8" s="46"/>
    </row>
    <row r="9" spans="1:22" s="45" customFormat="1" ht="92.4">
      <c r="A9" s="47"/>
      <c r="B9" s="58">
        <v>2022</v>
      </c>
      <c r="C9" s="54" t="s">
        <v>90</v>
      </c>
      <c r="D9" s="58">
        <v>18</v>
      </c>
      <c r="E9" s="50" t="s">
        <v>271</v>
      </c>
      <c r="F9" s="50" t="s">
        <v>109</v>
      </c>
      <c r="G9" s="50" t="s">
        <v>281</v>
      </c>
      <c r="H9" s="50" t="s">
        <v>280</v>
      </c>
      <c r="I9" s="50" t="s">
        <v>279</v>
      </c>
      <c r="J9" s="49" t="s">
        <v>97</v>
      </c>
      <c r="K9" s="49" t="s">
        <v>31</v>
      </c>
      <c r="L9" s="72"/>
      <c r="O9" s="47"/>
      <c r="P9" s="46"/>
      <c r="Q9" s="46"/>
    </row>
    <row r="10" spans="1:22" s="45" customFormat="1" ht="92.4">
      <c r="A10" s="47"/>
      <c r="B10" s="58">
        <v>2022</v>
      </c>
      <c r="C10" s="54" t="s">
        <v>90</v>
      </c>
      <c r="D10" s="58">
        <v>18</v>
      </c>
      <c r="E10" s="50" t="s">
        <v>271</v>
      </c>
      <c r="F10" s="50" t="s">
        <v>109</v>
      </c>
      <c r="G10" s="50" t="s">
        <v>278</v>
      </c>
      <c r="H10" s="50" t="s">
        <v>277</v>
      </c>
      <c r="I10" s="50" t="s">
        <v>276</v>
      </c>
      <c r="J10" s="49" t="s">
        <v>97</v>
      </c>
      <c r="K10" s="49" t="s">
        <v>31</v>
      </c>
      <c r="L10" s="72"/>
      <c r="O10" s="47"/>
      <c r="P10" s="46"/>
      <c r="Q10" s="46"/>
    </row>
    <row r="11" spans="1:22" s="45" customFormat="1" ht="92.4">
      <c r="A11" s="47"/>
      <c r="B11" s="58">
        <v>2022</v>
      </c>
      <c r="C11" s="54" t="s">
        <v>90</v>
      </c>
      <c r="D11" s="58">
        <v>18</v>
      </c>
      <c r="E11" s="50" t="s">
        <v>271</v>
      </c>
      <c r="F11" s="50" t="s">
        <v>275</v>
      </c>
      <c r="G11" s="50" t="s">
        <v>274</v>
      </c>
      <c r="H11" s="50" t="s">
        <v>273</v>
      </c>
      <c r="I11" s="50" t="s">
        <v>272</v>
      </c>
      <c r="J11" s="49" t="s">
        <v>97</v>
      </c>
      <c r="K11" s="49" t="s">
        <v>31</v>
      </c>
      <c r="L11" s="72"/>
      <c r="O11" s="47"/>
      <c r="P11" s="46"/>
      <c r="Q11" s="46"/>
    </row>
    <row r="12" spans="1:22" s="45" customFormat="1" ht="92.4">
      <c r="A12" s="47"/>
      <c r="B12" s="58">
        <v>2022</v>
      </c>
      <c r="C12" s="54" t="s">
        <v>90</v>
      </c>
      <c r="D12" s="58">
        <v>18</v>
      </c>
      <c r="E12" s="50" t="s">
        <v>271</v>
      </c>
      <c r="F12" s="50" t="s">
        <v>109</v>
      </c>
      <c r="G12" s="50" t="s">
        <v>270</v>
      </c>
      <c r="H12" s="50" t="s">
        <v>269</v>
      </c>
      <c r="I12" s="50" t="s">
        <v>268</v>
      </c>
      <c r="J12" s="49" t="s">
        <v>97</v>
      </c>
      <c r="K12" s="49" t="s">
        <v>31</v>
      </c>
      <c r="L12" s="72"/>
      <c r="O12" s="47"/>
      <c r="P12" s="46"/>
      <c r="Q12" s="46"/>
    </row>
    <row r="13" spans="1:22" s="45" customFormat="1" ht="94.8">
      <c r="A13" s="47" t="str">
        <f>IF(COUNTIF($C$4:C13,C13)&gt;9,"ITEM"&amp;COUNTIF($C$4:C13,C13),"ITEM0"&amp;COUNTIF($C$4:C13,C13))</f>
        <v>ITEM01</v>
      </c>
      <c r="B13" s="55">
        <v>2022</v>
      </c>
      <c r="C13" s="54" t="s">
        <v>10</v>
      </c>
      <c r="D13" s="61"/>
      <c r="E13" s="61"/>
      <c r="F13" s="61"/>
      <c r="G13" s="50" t="s">
        <v>267</v>
      </c>
      <c r="H13" s="50" t="s">
        <v>266</v>
      </c>
      <c r="I13" s="50" t="s">
        <v>265</v>
      </c>
      <c r="J13" s="49" t="s">
        <v>97</v>
      </c>
      <c r="K13" s="49" t="s">
        <v>31</v>
      </c>
      <c r="L13" s="56"/>
      <c r="P13" s="47"/>
      <c r="Q13" s="46" t="e">
        <f>IF(Table22[[#This Row],[Наименование налога или платежа в бюджет]]="","",INDEX(#REF!,MATCH(Table22[[#This Row],[Наименование налога или платежа в бюджет]],$C$78:$C$92,0)))</f>
        <v>#REF!</v>
      </c>
      <c r="S13" s="46" t="s">
        <v>0</v>
      </c>
      <c r="T13" s="45">
        <f>COUNTIFS($A$4:$A$64,S13,$B$4:$B$64,$T$3)</f>
        <v>0</v>
      </c>
    </row>
    <row r="14" spans="1:22" s="45" customFormat="1" ht="79.2">
      <c r="A14" s="47"/>
      <c r="B14" s="55">
        <v>2022</v>
      </c>
      <c r="C14" s="54" t="s">
        <v>10</v>
      </c>
      <c r="D14" s="61"/>
      <c r="E14" s="61"/>
      <c r="F14" s="61"/>
      <c r="G14" s="50" t="s">
        <v>264</v>
      </c>
      <c r="H14" s="50" t="s">
        <v>263</v>
      </c>
      <c r="I14" s="50" t="s">
        <v>262</v>
      </c>
      <c r="J14" s="49" t="s">
        <v>97</v>
      </c>
      <c r="K14" s="49" t="s">
        <v>31</v>
      </c>
      <c r="L14" s="56"/>
      <c r="P14" s="47"/>
      <c r="Q14" s="46"/>
      <c r="S14" s="46"/>
    </row>
    <row r="15" spans="1:22" s="45" customFormat="1" ht="92.4">
      <c r="A15" s="47"/>
      <c r="B15" s="55">
        <v>2022</v>
      </c>
      <c r="C15" s="54" t="s">
        <v>10</v>
      </c>
      <c r="D15" s="61"/>
      <c r="E15" s="61"/>
      <c r="F15" s="61"/>
      <c r="G15" s="50" t="s">
        <v>261</v>
      </c>
      <c r="H15" s="50" t="s">
        <v>260</v>
      </c>
      <c r="I15" s="50" t="s">
        <v>259</v>
      </c>
      <c r="J15" s="49" t="s">
        <v>97</v>
      </c>
      <c r="K15" s="49" t="s">
        <v>31</v>
      </c>
      <c r="L15" s="56"/>
      <c r="P15" s="47"/>
      <c r="Q15" s="46"/>
      <c r="S15" s="46"/>
    </row>
    <row r="16" spans="1:22" s="45" customFormat="1" ht="39.6">
      <c r="A16" s="47"/>
      <c r="B16" s="55">
        <v>2022</v>
      </c>
      <c r="C16" s="54" t="s">
        <v>10</v>
      </c>
      <c r="D16" s="61"/>
      <c r="E16" s="61"/>
      <c r="F16" s="61"/>
      <c r="G16" s="50" t="s">
        <v>258</v>
      </c>
      <c r="H16" s="50" t="s">
        <v>257</v>
      </c>
      <c r="I16" s="50" t="s">
        <v>256</v>
      </c>
      <c r="J16" s="49" t="s">
        <v>255</v>
      </c>
      <c r="K16" s="49" t="s">
        <v>254</v>
      </c>
      <c r="L16" s="56"/>
      <c r="P16" s="47"/>
      <c r="Q16" s="46"/>
      <c r="S16" s="46"/>
    </row>
    <row r="17" spans="1:19" s="45" customFormat="1" ht="143.25" customHeight="1">
      <c r="A17" s="47"/>
      <c r="B17" s="55">
        <v>2022</v>
      </c>
      <c r="C17" s="54" t="s">
        <v>10</v>
      </c>
      <c r="D17" s="61"/>
      <c r="E17" s="61"/>
      <c r="F17" s="61"/>
      <c r="G17" s="50" t="s">
        <v>253</v>
      </c>
      <c r="H17" s="71" t="s">
        <v>252</v>
      </c>
      <c r="I17" s="50" t="s">
        <v>251</v>
      </c>
      <c r="J17" s="49" t="s">
        <v>97</v>
      </c>
      <c r="K17" s="49" t="s">
        <v>250</v>
      </c>
      <c r="L17" s="56"/>
      <c r="P17" s="47"/>
      <c r="Q17" s="46"/>
      <c r="S17" s="46"/>
    </row>
    <row r="18" spans="1:19" s="45" customFormat="1" ht="92.4">
      <c r="A18" s="47"/>
      <c r="B18" s="55">
        <v>2022</v>
      </c>
      <c r="C18" s="54" t="s">
        <v>10</v>
      </c>
      <c r="D18" s="61"/>
      <c r="E18" s="61"/>
      <c r="F18" s="61"/>
      <c r="G18" s="50" t="s">
        <v>249</v>
      </c>
      <c r="H18" s="50" t="s">
        <v>248</v>
      </c>
      <c r="I18" s="50" t="s">
        <v>247</v>
      </c>
      <c r="J18" s="49" t="s">
        <v>97</v>
      </c>
      <c r="K18" s="49" t="s">
        <v>31</v>
      </c>
      <c r="L18" s="56"/>
      <c r="P18" s="47"/>
      <c r="Q18" s="46"/>
      <c r="S18" s="46"/>
    </row>
    <row r="19" spans="1:19" s="45" customFormat="1" ht="182.25" customHeight="1">
      <c r="A19" s="47"/>
      <c r="B19" s="55">
        <v>2022</v>
      </c>
      <c r="C19" s="54" t="s">
        <v>10</v>
      </c>
      <c r="D19" s="61"/>
      <c r="E19" s="61"/>
      <c r="F19" s="61"/>
      <c r="G19" s="50" t="s">
        <v>246</v>
      </c>
      <c r="H19" s="50" t="s">
        <v>245</v>
      </c>
      <c r="I19" s="50" t="s">
        <v>244</v>
      </c>
      <c r="J19" s="49" t="s">
        <v>97</v>
      </c>
      <c r="K19" s="49" t="s">
        <v>31</v>
      </c>
      <c r="L19" s="56"/>
      <c r="P19" s="47"/>
      <c r="Q19" s="46"/>
      <c r="S19" s="46"/>
    </row>
    <row r="20" spans="1:19" s="45" customFormat="1" ht="105.6">
      <c r="A20" s="47"/>
      <c r="B20" s="55">
        <v>2022</v>
      </c>
      <c r="C20" s="54" t="s">
        <v>10</v>
      </c>
      <c r="D20" s="61"/>
      <c r="E20" s="61"/>
      <c r="F20" s="61"/>
      <c r="G20" s="50" t="s">
        <v>243</v>
      </c>
      <c r="H20" s="50" t="s">
        <v>242</v>
      </c>
      <c r="I20" s="50" t="s">
        <v>241</v>
      </c>
      <c r="J20" s="49" t="s">
        <v>97</v>
      </c>
      <c r="K20" s="49" t="s">
        <v>31</v>
      </c>
      <c r="L20" s="56"/>
      <c r="P20" s="47"/>
      <c r="Q20" s="46"/>
      <c r="S20" s="46"/>
    </row>
    <row r="21" spans="1:19" s="45" customFormat="1" ht="26.4">
      <c r="A21" s="47"/>
      <c r="B21" s="55">
        <v>2022</v>
      </c>
      <c r="C21" s="54" t="s">
        <v>11</v>
      </c>
      <c r="D21" s="61"/>
      <c r="E21" s="61" t="s">
        <v>240</v>
      </c>
      <c r="F21" s="61"/>
      <c r="G21" s="50" t="s">
        <v>239</v>
      </c>
      <c r="H21" s="50"/>
      <c r="I21" s="50"/>
      <c r="J21" s="49"/>
      <c r="K21" s="49"/>
      <c r="L21" s="56"/>
      <c r="P21" s="47"/>
      <c r="Q21" s="46"/>
      <c r="S21" s="46"/>
    </row>
    <row r="22" spans="1:19" s="45" customFormat="1" ht="52.8" hidden="1">
      <c r="A22" s="47"/>
      <c r="B22" s="55">
        <v>2022</v>
      </c>
      <c r="C22" s="54" t="s">
        <v>11</v>
      </c>
      <c r="D22" s="58">
        <v>5.66</v>
      </c>
      <c r="E22" s="58" t="s">
        <v>224</v>
      </c>
      <c r="F22" s="58" t="s">
        <v>101</v>
      </c>
      <c r="G22" s="58" t="s">
        <v>238</v>
      </c>
      <c r="H22" s="58" t="s">
        <v>222</v>
      </c>
      <c r="I22" s="50" t="s">
        <v>200</v>
      </c>
      <c r="J22" s="62">
        <v>44561</v>
      </c>
      <c r="K22" s="62">
        <v>44562</v>
      </c>
      <c r="L22" s="56"/>
      <c r="P22" s="47"/>
      <c r="Q22" s="46"/>
      <c r="S22" s="46"/>
    </row>
    <row r="23" spans="1:19" s="45" customFormat="1" ht="52.8" hidden="1">
      <c r="A23" s="47"/>
      <c r="B23" s="55">
        <v>2022</v>
      </c>
      <c r="C23" s="54" t="s">
        <v>11</v>
      </c>
      <c r="D23" s="58">
        <v>0.05</v>
      </c>
      <c r="E23" s="58" t="s">
        <v>224</v>
      </c>
      <c r="F23" s="58" t="s">
        <v>101</v>
      </c>
      <c r="G23" s="58" t="s">
        <v>237</v>
      </c>
      <c r="H23" s="58" t="s">
        <v>222</v>
      </c>
      <c r="I23" s="50" t="s">
        <v>200</v>
      </c>
      <c r="J23" s="62">
        <v>44561</v>
      </c>
      <c r="K23" s="62">
        <v>44562</v>
      </c>
      <c r="L23" s="56"/>
      <c r="P23" s="47"/>
      <c r="Q23" s="46"/>
      <c r="S23" s="46"/>
    </row>
    <row r="24" spans="1:19" s="45" customFormat="1" ht="105.6" hidden="1">
      <c r="A24" s="47"/>
      <c r="B24" s="55">
        <v>2022</v>
      </c>
      <c r="C24" s="54" t="s">
        <v>11</v>
      </c>
      <c r="D24" s="58">
        <v>16.829999999999998</v>
      </c>
      <c r="E24" s="58" t="s">
        <v>224</v>
      </c>
      <c r="F24" s="58" t="s">
        <v>101</v>
      </c>
      <c r="G24" s="58" t="s">
        <v>236</v>
      </c>
      <c r="H24" s="58" t="s">
        <v>222</v>
      </c>
      <c r="I24" s="50" t="s">
        <v>200</v>
      </c>
      <c r="J24" s="62">
        <v>44561</v>
      </c>
      <c r="K24" s="62">
        <v>44562</v>
      </c>
      <c r="L24" s="56"/>
      <c r="P24" s="47"/>
      <c r="Q24" s="46"/>
      <c r="S24" s="46"/>
    </row>
    <row r="25" spans="1:19" s="45" customFormat="1" ht="52.8" hidden="1">
      <c r="A25" s="47"/>
      <c r="B25" s="55">
        <v>2022</v>
      </c>
      <c r="C25" s="54" t="s">
        <v>11</v>
      </c>
      <c r="D25" s="58">
        <v>13.61</v>
      </c>
      <c r="E25" s="58" t="s">
        <v>224</v>
      </c>
      <c r="F25" s="58" t="s">
        <v>101</v>
      </c>
      <c r="G25" s="58" t="s">
        <v>235</v>
      </c>
      <c r="H25" s="58" t="s">
        <v>222</v>
      </c>
      <c r="I25" s="50" t="s">
        <v>200</v>
      </c>
      <c r="J25" s="62">
        <v>44561</v>
      </c>
      <c r="K25" s="62">
        <v>44562</v>
      </c>
      <c r="L25" s="56"/>
      <c r="P25" s="47"/>
      <c r="Q25" s="46"/>
      <c r="S25" s="46"/>
    </row>
    <row r="26" spans="1:19" s="45" customFormat="1" ht="52.8" hidden="1">
      <c r="A26" s="47"/>
      <c r="B26" s="55">
        <v>2022</v>
      </c>
      <c r="C26" s="54" t="s">
        <v>11</v>
      </c>
      <c r="D26" s="58">
        <v>0.18</v>
      </c>
      <c r="E26" s="58" t="s">
        <v>226</v>
      </c>
      <c r="F26" s="58" t="s">
        <v>101</v>
      </c>
      <c r="G26" s="58" t="s">
        <v>234</v>
      </c>
      <c r="H26" s="58" t="s">
        <v>222</v>
      </c>
      <c r="I26" s="50" t="s">
        <v>200</v>
      </c>
      <c r="J26" s="62">
        <v>44561</v>
      </c>
      <c r="K26" s="62">
        <v>44562</v>
      </c>
      <c r="L26" s="56"/>
      <c r="P26" s="47"/>
      <c r="Q26" s="46"/>
      <c r="S26" s="46"/>
    </row>
    <row r="27" spans="1:19" s="45" customFormat="1" ht="52.8" hidden="1">
      <c r="A27" s="47"/>
      <c r="B27" s="55">
        <v>2022</v>
      </c>
      <c r="C27" s="54" t="s">
        <v>11</v>
      </c>
      <c r="D27" s="58">
        <v>1.22</v>
      </c>
      <c r="E27" s="58" t="s">
        <v>226</v>
      </c>
      <c r="F27" s="58" t="s">
        <v>101</v>
      </c>
      <c r="G27" s="58" t="s">
        <v>233</v>
      </c>
      <c r="H27" s="58" t="s">
        <v>222</v>
      </c>
      <c r="I27" s="50" t="s">
        <v>200</v>
      </c>
      <c r="J27" s="62">
        <v>44561</v>
      </c>
      <c r="K27" s="62">
        <v>44562</v>
      </c>
      <c r="L27" s="56"/>
      <c r="P27" s="47"/>
      <c r="Q27" s="46"/>
      <c r="S27" s="46"/>
    </row>
    <row r="28" spans="1:19" s="45" customFormat="1" ht="52.8" hidden="1">
      <c r="A28" s="47"/>
      <c r="B28" s="55">
        <v>2022</v>
      </c>
      <c r="C28" s="54" t="s">
        <v>11</v>
      </c>
      <c r="D28" s="58">
        <v>1.07</v>
      </c>
      <c r="E28" s="58" t="s">
        <v>226</v>
      </c>
      <c r="F28" s="58" t="s">
        <v>101</v>
      </c>
      <c r="G28" s="58" t="s">
        <v>232</v>
      </c>
      <c r="H28" s="58" t="s">
        <v>222</v>
      </c>
      <c r="I28" s="50" t="s">
        <v>200</v>
      </c>
      <c r="J28" s="62">
        <v>44561</v>
      </c>
      <c r="K28" s="62">
        <v>44562</v>
      </c>
      <c r="L28" s="56"/>
      <c r="P28" s="47"/>
      <c r="Q28" s="46"/>
      <c r="S28" s="46"/>
    </row>
    <row r="29" spans="1:19" s="45" customFormat="1" ht="52.8" hidden="1">
      <c r="A29" s="47"/>
      <c r="B29" s="55">
        <v>2022</v>
      </c>
      <c r="C29" s="54" t="s">
        <v>11</v>
      </c>
      <c r="D29" s="58">
        <v>13.97</v>
      </c>
      <c r="E29" s="58" t="s">
        <v>224</v>
      </c>
      <c r="F29" s="58" t="s">
        <v>101</v>
      </c>
      <c r="G29" s="58" t="s">
        <v>231</v>
      </c>
      <c r="H29" s="58" t="s">
        <v>222</v>
      </c>
      <c r="I29" s="50" t="s">
        <v>200</v>
      </c>
      <c r="J29" s="62">
        <v>44561</v>
      </c>
      <c r="K29" s="62">
        <v>44562</v>
      </c>
      <c r="L29" s="56"/>
      <c r="P29" s="47"/>
      <c r="Q29" s="46"/>
      <c r="S29" s="46"/>
    </row>
    <row r="30" spans="1:19" s="45" customFormat="1" ht="52.8" hidden="1">
      <c r="A30" s="47"/>
      <c r="B30" s="55">
        <v>2022</v>
      </c>
      <c r="C30" s="54" t="s">
        <v>11</v>
      </c>
      <c r="D30" s="58">
        <v>24.45</v>
      </c>
      <c r="E30" s="58" t="s">
        <v>224</v>
      </c>
      <c r="F30" s="58" t="s">
        <v>101</v>
      </c>
      <c r="G30" s="58" t="s">
        <v>230</v>
      </c>
      <c r="H30" s="58" t="s">
        <v>222</v>
      </c>
      <c r="I30" s="50" t="s">
        <v>200</v>
      </c>
      <c r="J30" s="62">
        <v>44561</v>
      </c>
      <c r="K30" s="62">
        <v>44562</v>
      </c>
      <c r="L30" s="56"/>
      <c r="P30" s="47"/>
      <c r="Q30" s="46"/>
      <c r="S30" s="46"/>
    </row>
    <row r="31" spans="1:19" s="45" customFormat="1" ht="52.8" hidden="1">
      <c r="A31" s="47"/>
      <c r="B31" s="55">
        <v>2022</v>
      </c>
      <c r="C31" s="54" t="s">
        <v>11</v>
      </c>
      <c r="D31" s="58">
        <v>0.57999999999999996</v>
      </c>
      <c r="E31" s="58" t="s">
        <v>226</v>
      </c>
      <c r="F31" s="58" t="s">
        <v>101</v>
      </c>
      <c r="G31" s="58" t="s">
        <v>229</v>
      </c>
      <c r="H31" s="58" t="s">
        <v>222</v>
      </c>
      <c r="I31" s="50" t="s">
        <v>200</v>
      </c>
      <c r="J31" s="62">
        <v>44561</v>
      </c>
      <c r="K31" s="62">
        <v>44562</v>
      </c>
      <c r="L31" s="56"/>
      <c r="P31" s="47"/>
      <c r="Q31" s="46"/>
      <c r="S31" s="46"/>
    </row>
    <row r="32" spans="1:19" s="45" customFormat="1" ht="52.8" hidden="1">
      <c r="A32" s="47"/>
      <c r="B32" s="55">
        <v>2022</v>
      </c>
      <c r="C32" s="54" t="s">
        <v>11</v>
      </c>
      <c r="D32" s="58">
        <v>0.38</v>
      </c>
      <c r="E32" s="58" t="s">
        <v>226</v>
      </c>
      <c r="F32" s="58" t="s">
        <v>101</v>
      </c>
      <c r="G32" s="58" t="s">
        <v>228</v>
      </c>
      <c r="H32" s="58" t="s">
        <v>222</v>
      </c>
      <c r="I32" s="50" t="s">
        <v>200</v>
      </c>
      <c r="J32" s="62">
        <v>44561</v>
      </c>
      <c r="K32" s="62">
        <v>44562</v>
      </c>
      <c r="L32" s="56"/>
      <c r="P32" s="47"/>
      <c r="Q32" s="46"/>
      <c r="S32" s="46"/>
    </row>
    <row r="33" spans="1:19" s="45" customFormat="1" ht="52.8" hidden="1">
      <c r="A33" s="47"/>
      <c r="B33" s="55">
        <v>2022</v>
      </c>
      <c r="C33" s="54" t="s">
        <v>11</v>
      </c>
      <c r="D33" s="58">
        <v>0.8</v>
      </c>
      <c r="E33" s="58" t="s">
        <v>226</v>
      </c>
      <c r="F33" s="58" t="s">
        <v>101</v>
      </c>
      <c r="G33" s="58" t="s">
        <v>227</v>
      </c>
      <c r="H33" s="58" t="s">
        <v>222</v>
      </c>
      <c r="I33" s="50" t="s">
        <v>200</v>
      </c>
      <c r="J33" s="62">
        <v>44561</v>
      </c>
      <c r="K33" s="62">
        <v>44562</v>
      </c>
      <c r="L33" s="56"/>
      <c r="P33" s="47"/>
      <c r="Q33" s="46"/>
      <c r="S33" s="46"/>
    </row>
    <row r="34" spans="1:19" s="45" customFormat="1" ht="79.2" hidden="1">
      <c r="A34" s="47"/>
      <c r="B34" s="55">
        <v>2022</v>
      </c>
      <c r="C34" s="54" t="s">
        <v>11</v>
      </c>
      <c r="D34" s="58">
        <v>0.38</v>
      </c>
      <c r="E34" s="58" t="s">
        <v>226</v>
      </c>
      <c r="F34" s="58" t="s">
        <v>101</v>
      </c>
      <c r="G34" s="58" t="s">
        <v>225</v>
      </c>
      <c r="H34" s="58" t="s">
        <v>222</v>
      </c>
      <c r="I34" s="50" t="s">
        <v>193</v>
      </c>
      <c r="J34" s="62">
        <v>44561</v>
      </c>
      <c r="K34" s="62">
        <v>44562</v>
      </c>
      <c r="L34" s="56"/>
      <c r="P34" s="47"/>
      <c r="Q34" s="46"/>
      <c r="S34" s="46"/>
    </row>
    <row r="35" spans="1:19" s="45" customFormat="1" ht="66" hidden="1">
      <c r="A35" s="47"/>
      <c r="B35" s="55">
        <v>2022</v>
      </c>
      <c r="C35" s="54" t="s">
        <v>11</v>
      </c>
      <c r="D35" s="58">
        <v>24.45</v>
      </c>
      <c r="E35" s="58" t="s">
        <v>224</v>
      </c>
      <c r="F35" s="58" t="s">
        <v>101</v>
      </c>
      <c r="G35" s="58" t="s">
        <v>223</v>
      </c>
      <c r="H35" s="58" t="s">
        <v>222</v>
      </c>
      <c r="I35" s="50" t="s">
        <v>200</v>
      </c>
      <c r="J35" s="62">
        <v>44561</v>
      </c>
      <c r="K35" s="62">
        <v>44562</v>
      </c>
      <c r="L35" s="56"/>
      <c r="P35" s="47"/>
      <c r="Q35" s="46"/>
      <c r="S35" s="46"/>
    </row>
    <row r="36" spans="1:19" s="45" customFormat="1" ht="26.4">
      <c r="A36" s="47"/>
      <c r="B36" s="55"/>
      <c r="C36" s="54" t="s">
        <v>11</v>
      </c>
      <c r="D36" s="58"/>
      <c r="E36" s="58"/>
      <c r="F36" s="58"/>
      <c r="G36" s="50" t="s">
        <v>221</v>
      </c>
      <c r="H36" s="58"/>
      <c r="I36" s="50"/>
      <c r="J36" s="62"/>
      <c r="K36" s="62"/>
      <c r="L36" s="56"/>
      <c r="P36" s="47"/>
      <c r="Q36" s="46"/>
      <c r="S36" s="46"/>
    </row>
    <row r="37" spans="1:19" s="45" customFormat="1" ht="52.8" hidden="1">
      <c r="A37" s="47"/>
      <c r="B37" s="55">
        <v>2022</v>
      </c>
      <c r="C37" s="54" t="s">
        <v>11</v>
      </c>
      <c r="D37" s="58">
        <v>116.47</v>
      </c>
      <c r="E37" s="58" t="s">
        <v>196</v>
      </c>
      <c r="F37" s="58" t="s">
        <v>101</v>
      </c>
      <c r="G37" s="58" t="s">
        <v>220</v>
      </c>
      <c r="H37" s="58" t="s">
        <v>212</v>
      </c>
      <c r="I37" s="50" t="s">
        <v>200</v>
      </c>
      <c r="J37" s="62">
        <v>44561</v>
      </c>
      <c r="K37" s="62">
        <v>44562</v>
      </c>
      <c r="L37" s="56"/>
      <c r="P37" s="47"/>
      <c r="Q37" s="46"/>
      <c r="S37" s="46"/>
    </row>
    <row r="38" spans="1:19" s="45" customFormat="1" ht="52.8" hidden="1">
      <c r="A38" s="47"/>
      <c r="B38" s="55">
        <v>2022</v>
      </c>
      <c r="C38" s="54" t="s">
        <v>11</v>
      </c>
      <c r="D38" s="58">
        <v>60.66</v>
      </c>
      <c r="E38" s="58" t="s">
        <v>196</v>
      </c>
      <c r="F38" s="58" t="s">
        <v>101</v>
      </c>
      <c r="G38" s="58" t="s">
        <v>219</v>
      </c>
      <c r="H38" s="58" t="s">
        <v>212</v>
      </c>
      <c r="I38" s="50" t="s">
        <v>200</v>
      </c>
      <c r="J38" s="62">
        <v>44561</v>
      </c>
      <c r="K38" s="62">
        <v>44562</v>
      </c>
      <c r="L38" s="56"/>
      <c r="P38" s="47"/>
      <c r="Q38" s="46"/>
      <c r="S38" s="46"/>
    </row>
    <row r="39" spans="1:19" s="45" customFormat="1" ht="52.8" hidden="1">
      <c r="A39" s="47"/>
      <c r="B39" s="55">
        <v>2022</v>
      </c>
      <c r="C39" s="54" t="s">
        <v>11</v>
      </c>
      <c r="D39" s="58">
        <v>162.15</v>
      </c>
      <c r="E39" s="58" t="s">
        <v>218</v>
      </c>
      <c r="F39" s="58" t="s">
        <v>101</v>
      </c>
      <c r="G39" s="58" t="s">
        <v>217</v>
      </c>
      <c r="H39" s="58" t="s">
        <v>216</v>
      </c>
      <c r="I39" s="50" t="s">
        <v>200</v>
      </c>
      <c r="J39" s="62">
        <v>44561</v>
      </c>
      <c r="K39" s="62">
        <v>44562</v>
      </c>
      <c r="L39" s="56"/>
      <c r="P39" s="47"/>
      <c r="Q39" s="46"/>
      <c r="S39" s="46"/>
    </row>
    <row r="40" spans="1:19" s="45" customFormat="1" ht="52.8" hidden="1">
      <c r="A40" s="47"/>
      <c r="B40" s="55">
        <v>2022</v>
      </c>
      <c r="C40" s="54" t="s">
        <v>11</v>
      </c>
      <c r="D40" s="58">
        <v>7.51</v>
      </c>
      <c r="E40" s="58" t="s">
        <v>215</v>
      </c>
      <c r="F40" s="58" t="s">
        <v>101</v>
      </c>
      <c r="G40" s="58" t="s">
        <v>214</v>
      </c>
      <c r="H40" s="58" t="s">
        <v>212</v>
      </c>
      <c r="I40" s="50" t="s">
        <v>200</v>
      </c>
      <c r="J40" s="62">
        <v>44561</v>
      </c>
      <c r="K40" s="62">
        <v>44562</v>
      </c>
      <c r="L40" s="56"/>
      <c r="P40" s="47"/>
      <c r="Q40" s="46"/>
      <c r="S40" s="46"/>
    </row>
    <row r="41" spans="1:19" s="45" customFormat="1" ht="52.8" hidden="1">
      <c r="A41" s="47"/>
      <c r="B41" s="55">
        <v>2022</v>
      </c>
      <c r="C41" s="54" t="s">
        <v>11</v>
      </c>
      <c r="D41" s="58">
        <v>112.01</v>
      </c>
      <c r="E41" s="58" t="s">
        <v>203</v>
      </c>
      <c r="F41" s="58" t="s">
        <v>101</v>
      </c>
      <c r="G41" s="58" t="s">
        <v>213</v>
      </c>
      <c r="H41" s="58" t="s">
        <v>212</v>
      </c>
      <c r="I41" s="50" t="s">
        <v>200</v>
      </c>
      <c r="J41" s="62">
        <v>44561</v>
      </c>
      <c r="K41" s="62">
        <v>44562</v>
      </c>
      <c r="L41" s="56"/>
      <c r="P41" s="47"/>
      <c r="Q41" s="46"/>
      <c r="S41" s="46"/>
    </row>
    <row r="42" spans="1:19" s="45" customFormat="1" ht="118.8" hidden="1">
      <c r="A42" s="47"/>
      <c r="B42" s="55">
        <v>2022</v>
      </c>
      <c r="C42" s="54" t="s">
        <v>11</v>
      </c>
      <c r="D42" s="50"/>
      <c r="E42" s="50"/>
      <c r="F42" s="58" t="s">
        <v>101</v>
      </c>
      <c r="G42" s="58" t="s">
        <v>211</v>
      </c>
      <c r="H42" s="58" t="s">
        <v>210</v>
      </c>
      <c r="I42" s="50" t="s">
        <v>209</v>
      </c>
      <c r="J42" s="62">
        <v>44561</v>
      </c>
      <c r="K42" s="62">
        <v>44562</v>
      </c>
      <c r="L42" s="56"/>
      <c r="P42" s="47"/>
      <c r="Q42" s="46"/>
      <c r="S42" s="46"/>
    </row>
    <row r="43" spans="1:19" s="45" customFormat="1" ht="39.6" hidden="1">
      <c r="A43" s="47"/>
      <c r="B43" s="55">
        <v>2022</v>
      </c>
      <c r="C43" s="54" t="s">
        <v>11</v>
      </c>
      <c r="D43" s="58"/>
      <c r="E43" s="58"/>
      <c r="F43" s="58" t="s">
        <v>101</v>
      </c>
      <c r="G43" s="58" t="s">
        <v>208</v>
      </c>
      <c r="H43" s="60"/>
      <c r="I43" s="50"/>
      <c r="J43" s="62"/>
      <c r="K43" s="62"/>
      <c r="L43" s="56"/>
      <c r="P43" s="47"/>
      <c r="Q43" s="46"/>
      <c r="S43" s="46"/>
    </row>
    <row r="44" spans="1:19" s="45" customFormat="1" ht="79.2" hidden="1">
      <c r="A44" s="47"/>
      <c r="B44" s="55">
        <v>2022</v>
      </c>
      <c r="C44" s="54" t="s">
        <v>11</v>
      </c>
      <c r="D44" s="58">
        <v>32.94</v>
      </c>
      <c r="E44" s="58" t="s">
        <v>203</v>
      </c>
      <c r="F44" s="58" t="s">
        <v>101</v>
      </c>
      <c r="G44" s="58" t="s">
        <v>207</v>
      </c>
      <c r="H44" s="58" t="s">
        <v>201</v>
      </c>
      <c r="I44" s="50" t="s">
        <v>200</v>
      </c>
      <c r="J44" s="62">
        <v>44561</v>
      </c>
      <c r="K44" s="62">
        <v>44562</v>
      </c>
      <c r="L44" s="56"/>
      <c r="P44" s="47"/>
      <c r="Q44" s="46"/>
      <c r="S44" s="46"/>
    </row>
    <row r="45" spans="1:19" s="45" customFormat="1" ht="79.2" hidden="1">
      <c r="A45" s="47"/>
      <c r="B45" s="55">
        <v>2022</v>
      </c>
      <c r="C45" s="54" t="s">
        <v>11</v>
      </c>
      <c r="D45" s="58">
        <v>32.94</v>
      </c>
      <c r="E45" s="58" t="s">
        <v>203</v>
      </c>
      <c r="F45" s="58" t="s">
        <v>101</v>
      </c>
      <c r="G45" s="58" t="s">
        <v>206</v>
      </c>
      <c r="H45" s="58" t="s">
        <v>201</v>
      </c>
      <c r="I45" s="50" t="s">
        <v>200</v>
      </c>
      <c r="J45" s="62">
        <v>44561</v>
      </c>
      <c r="K45" s="62">
        <v>44562</v>
      </c>
      <c r="L45" s="56"/>
      <c r="P45" s="47"/>
      <c r="Q45" s="46"/>
      <c r="S45" s="46"/>
    </row>
    <row r="46" spans="1:19" s="45" customFormat="1" ht="79.2" hidden="1">
      <c r="A46" s="47"/>
      <c r="B46" s="55">
        <v>2022</v>
      </c>
      <c r="C46" s="54" t="s">
        <v>11</v>
      </c>
      <c r="D46" s="58">
        <v>83.02</v>
      </c>
      <c r="E46" s="58" t="s">
        <v>203</v>
      </c>
      <c r="F46" s="58" t="s">
        <v>101</v>
      </c>
      <c r="G46" s="58" t="s">
        <v>205</v>
      </c>
      <c r="H46" s="58" t="s">
        <v>201</v>
      </c>
      <c r="I46" s="50" t="s">
        <v>200</v>
      </c>
      <c r="J46" s="62">
        <v>44561</v>
      </c>
      <c r="K46" s="62">
        <v>44562</v>
      </c>
      <c r="L46" s="56"/>
      <c r="P46" s="47"/>
      <c r="Q46" s="46"/>
      <c r="S46" s="46"/>
    </row>
    <row r="47" spans="1:19" s="45" customFormat="1" ht="79.2" hidden="1">
      <c r="A47" s="47"/>
      <c r="B47" s="55">
        <v>2022</v>
      </c>
      <c r="C47" s="54" t="s">
        <v>11</v>
      </c>
      <c r="D47" s="58">
        <v>86.36</v>
      </c>
      <c r="E47" s="58" t="s">
        <v>203</v>
      </c>
      <c r="F47" s="58" t="s">
        <v>101</v>
      </c>
      <c r="G47" s="58" t="s">
        <v>204</v>
      </c>
      <c r="H47" s="58" t="s">
        <v>201</v>
      </c>
      <c r="I47" s="50" t="s">
        <v>200</v>
      </c>
      <c r="J47" s="62">
        <v>44561</v>
      </c>
      <c r="K47" s="62">
        <v>44562</v>
      </c>
      <c r="L47" s="56"/>
      <c r="P47" s="47"/>
      <c r="Q47" s="46"/>
      <c r="S47" s="46"/>
    </row>
    <row r="48" spans="1:19" s="45" customFormat="1" ht="79.2" hidden="1">
      <c r="A48" s="47"/>
      <c r="B48" s="55">
        <v>2022</v>
      </c>
      <c r="C48" s="54" t="s">
        <v>11</v>
      </c>
      <c r="D48" s="58">
        <v>25.33</v>
      </c>
      <c r="E48" s="58" t="s">
        <v>203</v>
      </c>
      <c r="F48" s="58" t="s">
        <v>101</v>
      </c>
      <c r="G48" s="58" t="s">
        <v>202</v>
      </c>
      <c r="H48" s="58" t="s">
        <v>201</v>
      </c>
      <c r="I48" s="50" t="s">
        <v>200</v>
      </c>
      <c r="J48" s="62">
        <v>44561</v>
      </c>
      <c r="K48" s="62">
        <v>44562</v>
      </c>
      <c r="L48" s="56"/>
      <c r="P48" s="47"/>
      <c r="Q48" s="46"/>
      <c r="S48" s="46"/>
    </row>
    <row r="49" spans="1:20" s="45" customFormat="1" ht="52.8">
      <c r="A49" s="47"/>
      <c r="B49" s="55">
        <v>2022</v>
      </c>
      <c r="C49" s="54" t="s">
        <v>11</v>
      </c>
      <c r="D49" s="58">
        <v>0.15</v>
      </c>
      <c r="E49" s="58" t="s">
        <v>199</v>
      </c>
      <c r="F49" s="58" t="s">
        <v>101</v>
      </c>
      <c r="G49" s="58" t="s">
        <v>198</v>
      </c>
      <c r="H49" s="58" t="s">
        <v>197</v>
      </c>
      <c r="I49" s="50" t="s">
        <v>193</v>
      </c>
      <c r="J49" s="62">
        <v>44561</v>
      </c>
      <c r="K49" s="62">
        <v>44562</v>
      </c>
      <c r="L49" s="56"/>
      <c r="P49" s="47"/>
      <c r="Q49" s="46"/>
      <c r="S49" s="46"/>
    </row>
    <row r="50" spans="1:20" s="45" customFormat="1" ht="52.8">
      <c r="A50" s="47"/>
      <c r="B50" s="55">
        <v>2022</v>
      </c>
      <c r="C50" s="54" t="s">
        <v>11</v>
      </c>
      <c r="D50" s="58">
        <v>77.14</v>
      </c>
      <c r="E50" s="58" t="s">
        <v>196</v>
      </c>
      <c r="F50" s="58" t="s">
        <v>101</v>
      </c>
      <c r="G50" s="58" t="s">
        <v>195</v>
      </c>
      <c r="H50" s="58" t="s">
        <v>194</v>
      </c>
      <c r="I50" s="50" t="s">
        <v>193</v>
      </c>
      <c r="J50" s="62">
        <v>44561</v>
      </c>
      <c r="K50" s="62">
        <v>44562</v>
      </c>
      <c r="L50" s="56"/>
      <c r="P50" s="47"/>
      <c r="Q50" s="46"/>
      <c r="S50" s="46"/>
    </row>
    <row r="51" spans="1:20" s="45" customFormat="1" ht="153.75" customHeight="1">
      <c r="A51" s="47"/>
      <c r="B51" s="55">
        <v>2022</v>
      </c>
      <c r="C51" s="54" t="s">
        <v>11</v>
      </c>
      <c r="D51" s="58"/>
      <c r="E51" s="58"/>
      <c r="F51" s="58" t="s">
        <v>101</v>
      </c>
      <c r="G51" s="58" t="s">
        <v>192</v>
      </c>
      <c r="H51" s="58"/>
      <c r="I51" s="50" t="s">
        <v>190</v>
      </c>
      <c r="J51" s="62">
        <v>44561</v>
      </c>
      <c r="K51" s="62">
        <v>44562</v>
      </c>
      <c r="L51" s="56"/>
      <c r="P51" s="47"/>
      <c r="Q51" s="46"/>
      <c r="S51" s="46"/>
    </row>
    <row r="52" spans="1:20" s="45" customFormat="1" ht="66">
      <c r="A52" s="47"/>
      <c r="B52" s="55">
        <v>2022</v>
      </c>
      <c r="C52" s="54" t="s">
        <v>11</v>
      </c>
      <c r="D52" s="50"/>
      <c r="E52" s="50"/>
      <c r="F52" s="58" t="s">
        <v>101</v>
      </c>
      <c r="G52" s="58" t="s">
        <v>191</v>
      </c>
      <c r="H52" s="70"/>
      <c r="I52" s="50" t="s">
        <v>190</v>
      </c>
      <c r="J52" s="62">
        <v>44561</v>
      </c>
      <c r="K52" s="62">
        <v>44562</v>
      </c>
      <c r="L52" s="56"/>
      <c r="P52" s="47"/>
      <c r="Q52" s="46"/>
      <c r="S52" s="46"/>
    </row>
    <row r="53" spans="1:20" s="45" customFormat="1" ht="66">
      <c r="A53" s="47"/>
      <c r="B53" s="55">
        <v>2022</v>
      </c>
      <c r="C53" s="54" t="s">
        <v>11</v>
      </c>
      <c r="D53" s="58" t="s">
        <v>189</v>
      </c>
      <c r="E53" s="58" t="s">
        <v>182</v>
      </c>
      <c r="F53" s="58" t="s">
        <v>101</v>
      </c>
      <c r="G53" s="58" t="s">
        <v>188</v>
      </c>
      <c r="H53" s="58" t="s">
        <v>180</v>
      </c>
      <c r="I53" s="50" t="s">
        <v>179</v>
      </c>
      <c r="J53" s="62">
        <v>44561</v>
      </c>
      <c r="K53" s="62">
        <v>44562</v>
      </c>
      <c r="L53" s="56"/>
      <c r="P53" s="47"/>
      <c r="Q53" s="46"/>
      <c r="S53" s="46"/>
    </row>
    <row r="54" spans="1:20" s="45" customFormat="1" ht="66">
      <c r="A54" s="47"/>
      <c r="B54" s="55">
        <v>2022</v>
      </c>
      <c r="C54" s="54" t="s">
        <v>11</v>
      </c>
      <c r="D54" s="58" t="s">
        <v>187</v>
      </c>
      <c r="E54" s="58" t="s">
        <v>182</v>
      </c>
      <c r="F54" s="58" t="s">
        <v>101</v>
      </c>
      <c r="G54" s="58" t="s">
        <v>186</v>
      </c>
      <c r="H54" s="58" t="s">
        <v>180</v>
      </c>
      <c r="I54" s="50" t="s">
        <v>179</v>
      </c>
      <c r="J54" s="62">
        <v>44561</v>
      </c>
      <c r="K54" s="62">
        <v>44562</v>
      </c>
      <c r="L54" s="56"/>
      <c r="P54" s="47"/>
      <c r="Q54" s="46"/>
      <c r="S54" s="46"/>
    </row>
    <row r="55" spans="1:20" s="46" customFormat="1" ht="66">
      <c r="A55" s="47"/>
      <c r="B55" s="55">
        <v>2022</v>
      </c>
      <c r="C55" s="54" t="s">
        <v>11</v>
      </c>
      <c r="D55" s="58" t="s">
        <v>185</v>
      </c>
      <c r="E55" s="58" t="s">
        <v>182</v>
      </c>
      <c r="F55" s="58" t="s">
        <v>101</v>
      </c>
      <c r="G55" s="58" t="s">
        <v>184</v>
      </c>
      <c r="H55" s="58" t="s">
        <v>180</v>
      </c>
      <c r="I55" s="50" t="s">
        <v>179</v>
      </c>
      <c r="J55" s="62">
        <v>44561</v>
      </c>
      <c r="K55" s="62">
        <v>44562</v>
      </c>
      <c r="L55" s="56"/>
      <c r="O55" s="47"/>
    </row>
    <row r="56" spans="1:20" s="46" customFormat="1" ht="66">
      <c r="A56" s="47"/>
      <c r="B56" s="69">
        <v>2022</v>
      </c>
      <c r="C56" s="68" t="s">
        <v>11</v>
      </c>
      <c r="D56" s="67" t="s">
        <v>183</v>
      </c>
      <c r="E56" s="67" t="s">
        <v>182</v>
      </c>
      <c r="F56" s="67" t="s">
        <v>101</v>
      </c>
      <c r="G56" s="67" t="s">
        <v>181</v>
      </c>
      <c r="H56" s="67" t="s">
        <v>180</v>
      </c>
      <c r="I56" s="66" t="s">
        <v>179</v>
      </c>
      <c r="J56" s="65">
        <v>44561</v>
      </c>
      <c r="K56" s="65">
        <v>44562</v>
      </c>
      <c r="L56" s="48"/>
      <c r="O56" s="47"/>
    </row>
    <row r="57" spans="1:20" s="46" customFormat="1" ht="52.8">
      <c r="A57" s="47"/>
      <c r="B57" s="58">
        <v>2022</v>
      </c>
      <c r="C57" s="54" t="s">
        <v>172</v>
      </c>
      <c r="D57" s="64">
        <v>7854</v>
      </c>
      <c r="E57" s="58" t="s">
        <v>178</v>
      </c>
      <c r="F57" s="58" t="s">
        <v>170</v>
      </c>
      <c r="G57" s="58" t="s">
        <v>177</v>
      </c>
      <c r="H57" s="58" t="s">
        <v>168</v>
      </c>
      <c r="I57" s="50" t="s">
        <v>167</v>
      </c>
      <c r="J57" s="62">
        <v>44561</v>
      </c>
      <c r="K57" s="62">
        <v>44562</v>
      </c>
      <c r="L57" s="49"/>
      <c r="O57" s="47"/>
    </row>
    <row r="58" spans="1:20" s="46" customFormat="1" ht="52.8">
      <c r="A58" s="47"/>
      <c r="B58" s="58">
        <v>2022</v>
      </c>
      <c r="C58" s="54" t="s">
        <v>172</v>
      </c>
      <c r="D58" s="58">
        <v>264</v>
      </c>
      <c r="E58" s="58" t="s">
        <v>176</v>
      </c>
      <c r="F58" s="58" t="s">
        <v>170</v>
      </c>
      <c r="G58" s="58" t="s">
        <v>175</v>
      </c>
      <c r="H58" s="58" t="s">
        <v>168</v>
      </c>
      <c r="I58" s="50" t="s">
        <v>167</v>
      </c>
      <c r="J58" s="62">
        <v>44561</v>
      </c>
      <c r="K58" s="62">
        <v>44562</v>
      </c>
      <c r="L58" s="49"/>
      <c r="O58" s="47"/>
    </row>
    <row r="59" spans="1:20" s="46" customFormat="1" ht="52.8">
      <c r="A59" s="47"/>
      <c r="B59" s="58">
        <v>2022</v>
      </c>
      <c r="C59" s="54" t="s">
        <v>172</v>
      </c>
      <c r="D59" s="64">
        <v>2475</v>
      </c>
      <c r="E59" s="58" t="s">
        <v>174</v>
      </c>
      <c r="F59" s="58" t="s">
        <v>170</v>
      </c>
      <c r="G59" s="58" t="s">
        <v>173</v>
      </c>
      <c r="H59" s="58" t="s">
        <v>168</v>
      </c>
      <c r="I59" s="50" t="s">
        <v>167</v>
      </c>
      <c r="J59" s="62">
        <v>44561</v>
      </c>
      <c r="K59" s="62">
        <v>44562</v>
      </c>
      <c r="L59" s="49"/>
      <c r="O59" s="47"/>
    </row>
    <row r="60" spans="1:20" s="46" customFormat="1" ht="52.8">
      <c r="A60" s="47"/>
      <c r="B60" s="58">
        <v>2022</v>
      </c>
      <c r="C60" s="54" t="s">
        <v>172</v>
      </c>
      <c r="D60" s="64">
        <v>1650</v>
      </c>
      <c r="E60" s="58" t="s">
        <v>171</v>
      </c>
      <c r="F60" s="58" t="s">
        <v>170</v>
      </c>
      <c r="G60" s="58" t="s">
        <v>169</v>
      </c>
      <c r="H60" s="58" t="s">
        <v>168</v>
      </c>
      <c r="I60" s="50" t="s">
        <v>167</v>
      </c>
      <c r="J60" s="62">
        <v>44561</v>
      </c>
      <c r="K60" s="62">
        <v>44562</v>
      </c>
      <c r="L60" s="49"/>
      <c r="O60" s="47"/>
    </row>
    <row r="61" spans="1:20" s="45" customFormat="1" ht="211.2">
      <c r="A61" s="47" t="str">
        <f>IF(COUNTIF($C$4:C61,C61)&gt;9,"ITEM"&amp;COUNTIF($C$4:C61,C61),"ITEM0"&amp;COUNTIF($C$4:C61,C61))</f>
        <v>ITEM01</v>
      </c>
      <c r="B61" s="58">
        <v>2022</v>
      </c>
      <c r="C61" s="54" t="s">
        <v>95</v>
      </c>
      <c r="D61" s="58" t="s">
        <v>166</v>
      </c>
      <c r="E61" s="58" t="s">
        <v>165</v>
      </c>
      <c r="F61" s="58" t="s">
        <v>150</v>
      </c>
      <c r="G61" s="50" t="s">
        <v>164</v>
      </c>
      <c r="H61" s="50" t="s">
        <v>163</v>
      </c>
      <c r="I61" s="63" t="s">
        <v>162</v>
      </c>
      <c r="J61" s="49" t="s">
        <v>97</v>
      </c>
      <c r="K61" s="49" t="s">
        <v>31</v>
      </c>
      <c r="L61" s="49"/>
      <c r="P61" s="47"/>
      <c r="Q61" s="46" t="e">
        <f>IF(Table22[[#This Row],[Наименование налога или платежа в бюджет]]="","",INDEX(#REF!,MATCH(Table22[[#This Row],[Наименование налога или платежа в бюджет]],$C$78:$C$92,0)))</f>
        <v>#REF!</v>
      </c>
      <c r="S61" s="46" t="s">
        <v>3</v>
      </c>
      <c r="T61" s="45">
        <f>COUNTIFS($A$4:$A$64,S61,$B$4:$B$64,$T$3)</f>
        <v>0</v>
      </c>
    </row>
    <row r="62" spans="1:20" s="45" customFormat="1" ht="132">
      <c r="A62" s="47" t="str">
        <f>IF(COUNTIF($C$4:C62,C62)&gt;9,"ITEM"&amp;COUNTIF($C$4:C62,C62),"ITEM0"&amp;COUNTIF($C$4:C62,C62))</f>
        <v>ITEM02</v>
      </c>
      <c r="B62" s="58">
        <v>2022</v>
      </c>
      <c r="C62" s="54" t="s">
        <v>95</v>
      </c>
      <c r="D62" s="58"/>
      <c r="E62" s="58"/>
      <c r="F62" s="58" t="s">
        <v>150</v>
      </c>
      <c r="G62" s="50" t="s">
        <v>161</v>
      </c>
      <c r="H62" s="50" t="s">
        <v>160</v>
      </c>
      <c r="I62" s="63" t="s">
        <v>159</v>
      </c>
      <c r="J62" s="49" t="s">
        <v>97</v>
      </c>
      <c r="K62" s="49" t="s">
        <v>31</v>
      </c>
      <c r="L62" s="49"/>
      <c r="P62" s="47"/>
      <c r="Q62" s="46" t="e">
        <f>IF(Table22[[#This Row],[Наименование налога или платежа в бюджет]]="","",INDEX(#REF!,MATCH(Table22[[#This Row],[Наименование налога или платежа в бюджет]],$C$78:$C$92,0)))</f>
        <v>#REF!</v>
      </c>
      <c r="S62" s="46" t="s">
        <v>7</v>
      </c>
      <c r="T62" s="45">
        <f>COUNTIFS($A$4:$A$64,S62,$B$4:$B$64,$T$3)</f>
        <v>0</v>
      </c>
    </row>
    <row r="63" spans="1:20" s="45" customFormat="1" ht="105.6">
      <c r="A63" s="47" t="str">
        <f>IF(COUNTIF($C$4:C63,C63)&gt;9,"ITEM"&amp;COUNTIF($C$4:C63,C63),"ITEM0"&amp;COUNTIF($C$4:C63,C63))</f>
        <v>ITEM01</v>
      </c>
      <c r="B63" s="58">
        <v>2022</v>
      </c>
      <c r="C63" s="54" t="s">
        <v>86</v>
      </c>
      <c r="D63" s="58" t="s">
        <v>155</v>
      </c>
      <c r="E63" s="58" t="s">
        <v>154</v>
      </c>
      <c r="F63" s="58" t="s">
        <v>150</v>
      </c>
      <c r="G63" s="50" t="s">
        <v>158</v>
      </c>
      <c r="H63" s="50" t="s">
        <v>157</v>
      </c>
      <c r="I63" s="50" t="s">
        <v>156</v>
      </c>
      <c r="J63" s="62">
        <v>44561</v>
      </c>
      <c r="K63" s="62">
        <v>44562</v>
      </c>
      <c r="L63" s="49"/>
      <c r="P63" s="47"/>
      <c r="Q63" s="46" t="e">
        <f>IF(Table22[[#This Row],[Наименование налога или платежа в бюджет]]="","",INDEX(#REF!,MATCH(Table22[[#This Row],[Наименование налога или платежа в бюджет]],$C$78:$C$92,0)))</f>
        <v>#REF!</v>
      </c>
      <c r="S63" s="46" t="s">
        <v>8</v>
      </c>
      <c r="T63" s="45">
        <f>COUNTIFS($A$4:$A$64,S63,$B$4:$B$64,$T$3)</f>
        <v>0</v>
      </c>
    </row>
    <row r="64" spans="1:20" s="45" customFormat="1" ht="117.75" customHeight="1">
      <c r="A64" s="47" t="str">
        <f>IF(COUNTIF($C$4:C64,C64)&gt;9,"ITEM"&amp;COUNTIF($C$4:C64,C64),"ITEM0"&amp;COUNTIF($C$4:C64,C64))</f>
        <v>ITEM02</v>
      </c>
      <c r="B64" s="58">
        <v>2022</v>
      </c>
      <c r="C64" s="54" t="s">
        <v>86</v>
      </c>
      <c r="D64" s="58" t="s">
        <v>155</v>
      </c>
      <c r="E64" s="58" t="s">
        <v>154</v>
      </c>
      <c r="F64" s="58" t="s">
        <v>150</v>
      </c>
      <c r="G64" s="50" t="s">
        <v>153</v>
      </c>
      <c r="H64" s="50" t="s">
        <v>152</v>
      </c>
      <c r="I64" s="50" t="s">
        <v>151</v>
      </c>
      <c r="J64" s="62">
        <v>44561</v>
      </c>
      <c r="K64" s="62">
        <v>44562</v>
      </c>
      <c r="L64" s="49"/>
      <c r="P64" s="47"/>
      <c r="Q64" s="46" t="str">
        <f>IFERROR(#REF!,"")</f>
        <v/>
      </c>
      <c r="S64" s="46" t="s">
        <v>4</v>
      </c>
      <c r="T64" s="45">
        <f>COUNTIFS($A$4:$A$64,S64,$B$4:$B$64,$T$3)</f>
        <v>0</v>
      </c>
    </row>
    <row r="65" spans="1:19" s="46" customFormat="1" ht="145.19999999999999">
      <c r="A65" s="47"/>
      <c r="B65" s="58">
        <v>2022</v>
      </c>
      <c r="C65" s="54" t="s">
        <v>86</v>
      </c>
      <c r="D65" s="58"/>
      <c r="E65" s="58"/>
      <c r="F65" s="58" t="s">
        <v>150</v>
      </c>
      <c r="G65" s="50" t="s">
        <v>149</v>
      </c>
      <c r="H65" s="50" t="s">
        <v>148</v>
      </c>
      <c r="I65" s="50" t="s">
        <v>147</v>
      </c>
      <c r="J65" s="62">
        <v>44561</v>
      </c>
      <c r="K65" s="62">
        <v>44562</v>
      </c>
      <c r="L65" s="49"/>
      <c r="O65" s="47"/>
    </row>
    <row r="66" spans="1:19" s="46" customFormat="1" ht="66">
      <c r="A66" s="47"/>
      <c r="B66" s="58">
        <v>2022</v>
      </c>
      <c r="C66" s="54" t="s">
        <v>86</v>
      </c>
      <c r="D66" s="58">
        <v>1</v>
      </c>
      <c r="E66" s="50" t="s">
        <v>146</v>
      </c>
      <c r="F66" s="50" t="s">
        <v>109</v>
      </c>
      <c r="G66" s="50" t="s">
        <v>145</v>
      </c>
      <c r="H66" s="50" t="s">
        <v>144</v>
      </c>
      <c r="I66" s="50" t="s">
        <v>143</v>
      </c>
      <c r="J66" s="49" t="s">
        <v>97</v>
      </c>
      <c r="K66" s="49" t="s">
        <v>31</v>
      </c>
      <c r="L66" s="49"/>
      <c r="O66" s="47"/>
    </row>
    <row r="67" spans="1:19" s="46" customFormat="1" ht="92.4">
      <c r="A67" s="47"/>
      <c r="B67" s="58">
        <v>2022</v>
      </c>
      <c r="C67" s="54" t="s">
        <v>86</v>
      </c>
      <c r="D67" s="58" t="s">
        <v>142</v>
      </c>
      <c r="E67" s="50" t="s">
        <v>130</v>
      </c>
      <c r="F67" s="50" t="s">
        <v>109</v>
      </c>
      <c r="G67" s="50" t="s">
        <v>141</v>
      </c>
      <c r="H67" s="50" t="s">
        <v>140</v>
      </c>
      <c r="I67" s="50" t="s">
        <v>139</v>
      </c>
      <c r="J67" s="49" t="s">
        <v>97</v>
      </c>
      <c r="K67" s="49" t="s">
        <v>31</v>
      </c>
      <c r="L67" s="49"/>
      <c r="O67" s="47"/>
    </row>
    <row r="68" spans="1:19" s="46" customFormat="1" ht="79.2">
      <c r="A68" s="47"/>
      <c r="B68" s="58">
        <v>2022</v>
      </c>
      <c r="C68" s="54" t="s">
        <v>86</v>
      </c>
      <c r="D68" s="58" t="s">
        <v>131</v>
      </c>
      <c r="E68" s="50" t="s">
        <v>130</v>
      </c>
      <c r="F68" s="50" t="s">
        <v>109</v>
      </c>
      <c r="G68" s="50" t="s">
        <v>138</v>
      </c>
      <c r="H68" s="50" t="s">
        <v>137</v>
      </c>
      <c r="I68" s="50" t="s">
        <v>136</v>
      </c>
      <c r="J68" s="49" t="s">
        <v>97</v>
      </c>
      <c r="K68" s="49" t="s">
        <v>31</v>
      </c>
      <c r="L68" s="49"/>
      <c r="O68" s="47"/>
    </row>
    <row r="69" spans="1:19" s="46" customFormat="1" ht="79.2">
      <c r="A69" s="47"/>
      <c r="B69" s="58">
        <v>2022</v>
      </c>
      <c r="C69" s="54" t="s">
        <v>86</v>
      </c>
      <c r="D69" s="58" t="s">
        <v>131</v>
      </c>
      <c r="E69" s="50" t="s">
        <v>130</v>
      </c>
      <c r="F69" s="50" t="s">
        <v>109</v>
      </c>
      <c r="G69" s="50" t="s">
        <v>135</v>
      </c>
      <c r="H69" s="50" t="s">
        <v>134</v>
      </c>
      <c r="I69" s="50" t="s">
        <v>133</v>
      </c>
      <c r="J69" s="49" t="s">
        <v>132</v>
      </c>
      <c r="K69" s="49" t="s">
        <v>31</v>
      </c>
      <c r="L69" s="48"/>
      <c r="O69" s="47"/>
    </row>
    <row r="70" spans="1:19" s="46" customFormat="1" ht="79.2">
      <c r="A70" s="47"/>
      <c r="B70" s="58">
        <v>2022</v>
      </c>
      <c r="C70" s="54" t="s">
        <v>86</v>
      </c>
      <c r="D70" s="58" t="s">
        <v>131</v>
      </c>
      <c r="E70" s="50" t="s">
        <v>130</v>
      </c>
      <c r="F70" s="50" t="s">
        <v>109</v>
      </c>
      <c r="G70" s="50" t="s">
        <v>129</v>
      </c>
      <c r="H70" s="50" t="s">
        <v>128</v>
      </c>
      <c r="I70" s="50" t="s">
        <v>127</v>
      </c>
      <c r="J70" s="49" t="s">
        <v>97</v>
      </c>
      <c r="K70" s="49" t="s">
        <v>126</v>
      </c>
      <c r="L70" s="48"/>
      <c r="O70" s="47"/>
    </row>
    <row r="71" spans="1:19" s="46" customFormat="1" ht="132">
      <c r="A71" s="47"/>
      <c r="B71" s="58">
        <v>2022</v>
      </c>
      <c r="C71" s="54" t="s">
        <v>88</v>
      </c>
      <c r="D71" s="58" t="s">
        <v>125</v>
      </c>
      <c r="E71" s="61" t="s">
        <v>124</v>
      </c>
      <c r="F71" s="50" t="s">
        <v>109</v>
      </c>
      <c r="G71" s="50" t="s">
        <v>123</v>
      </c>
      <c r="H71" s="50" t="s">
        <v>122</v>
      </c>
      <c r="I71" s="50" t="s">
        <v>121</v>
      </c>
      <c r="J71" s="49" t="s">
        <v>97</v>
      </c>
      <c r="K71" s="49" t="s">
        <v>31</v>
      </c>
      <c r="L71" s="48"/>
      <c r="O71" s="47"/>
    </row>
    <row r="72" spans="1:19" s="46" customFormat="1" ht="145.19999999999999">
      <c r="A72" s="47"/>
      <c r="B72" s="58">
        <v>2022</v>
      </c>
      <c r="C72" s="54" t="s">
        <v>88</v>
      </c>
      <c r="D72" s="58" t="s">
        <v>120</v>
      </c>
      <c r="E72" s="61" t="s">
        <v>119</v>
      </c>
      <c r="F72" s="50" t="s">
        <v>109</v>
      </c>
      <c r="G72" s="50" t="s">
        <v>118</v>
      </c>
      <c r="H72" s="50" t="s">
        <v>117</v>
      </c>
      <c r="I72" s="50" t="s">
        <v>116</v>
      </c>
      <c r="J72" s="49" t="s">
        <v>97</v>
      </c>
      <c r="K72" s="49" t="s">
        <v>31</v>
      </c>
      <c r="L72" s="56"/>
      <c r="O72" s="47"/>
    </row>
    <row r="73" spans="1:19" s="46" customFormat="1" ht="79.2">
      <c r="A73" s="47"/>
      <c r="B73" s="58">
        <v>2022</v>
      </c>
      <c r="C73" s="59" t="s">
        <v>89</v>
      </c>
      <c r="D73" s="53" t="s">
        <v>115</v>
      </c>
      <c r="E73" s="60" t="s">
        <v>114</v>
      </c>
      <c r="F73" s="50" t="s">
        <v>109</v>
      </c>
      <c r="G73" s="50" t="s">
        <v>113</v>
      </c>
      <c r="H73" s="50" t="s">
        <v>112</v>
      </c>
      <c r="I73" s="50" t="s">
        <v>111</v>
      </c>
      <c r="J73" s="49" t="s">
        <v>97</v>
      </c>
      <c r="K73" s="49" t="s">
        <v>31</v>
      </c>
      <c r="L73" s="56"/>
      <c r="O73" s="47"/>
    </row>
    <row r="74" spans="1:19" s="46" customFormat="1" ht="158.4">
      <c r="A74" s="47"/>
      <c r="B74" s="58">
        <v>2022</v>
      </c>
      <c r="C74" s="59" t="s">
        <v>89</v>
      </c>
      <c r="D74" s="58">
        <v>15</v>
      </c>
      <c r="E74" s="50" t="s">
        <v>110</v>
      </c>
      <c r="F74" s="50" t="s">
        <v>109</v>
      </c>
      <c r="G74" s="57" t="s">
        <v>108</v>
      </c>
      <c r="H74" s="50" t="s">
        <v>107</v>
      </c>
      <c r="I74" s="50" t="s">
        <v>106</v>
      </c>
      <c r="J74" s="49" t="s">
        <v>97</v>
      </c>
      <c r="K74" s="49" t="s">
        <v>31</v>
      </c>
      <c r="L74" s="56"/>
      <c r="O74" s="47"/>
    </row>
    <row r="75" spans="1:19" s="46" customFormat="1" ht="66">
      <c r="A75" s="47"/>
      <c r="B75" s="55">
        <v>2022</v>
      </c>
      <c r="C75" s="54" t="s">
        <v>89</v>
      </c>
      <c r="D75" s="53">
        <v>0.06</v>
      </c>
      <c r="E75" s="52" t="s">
        <v>102</v>
      </c>
      <c r="F75" s="51" t="s">
        <v>101</v>
      </c>
      <c r="G75" s="50" t="s">
        <v>105</v>
      </c>
      <c r="H75" s="50" t="s">
        <v>104</v>
      </c>
      <c r="I75" s="50" t="s">
        <v>103</v>
      </c>
      <c r="J75" s="49" t="s">
        <v>97</v>
      </c>
      <c r="K75" s="49" t="s">
        <v>31</v>
      </c>
      <c r="L75" s="56"/>
      <c r="O75" s="47"/>
    </row>
    <row r="76" spans="1:19" s="45" customFormat="1" ht="66">
      <c r="A76" s="47"/>
      <c r="B76" s="55">
        <v>2022</v>
      </c>
      <c r="C76" s="54" t="s">
        <v>89</v>
      </c>
      <c r="D76" s="53">
        <v>0.06</v>
      </c>
      <c r="E76" s="52" t="s">
        <v>102</v>
      </c>
      <c r="F76" s="51" t="s">
        <v>101</v>
      </c>
      <c r="G76" s="50" t="s">
        <v>100</v>
      </c>
      <c r="H76" s="50" t="s">
        <v>99</v>
      </c>
      <c r="I76" s="50" t="s">
        <v>98</v>
      </c>
      <c r="J76" s="49" t="s">
        <v>97</v>
      </c>
      <c r="K76" s="49" t="s">
        <v>31</v>
      </c>
      <c r="L76" s="48"/>
      <c r="P76" s="47"/>
      <c r="Q76" s="46"/>
      <c r="S76" s="46"/>
    </row>
    <row r="77" spans="1:19">
      <c r="C77" s="44" t="s">
        <v>96</v>
      </c>
      <c r="D77" s="42"/>
      <c r="E77" s="43"/>
      <c r="F77" s="43"/>
      <c r="H77" s="43"/>
      <c r="I77" s="42"/>
    </row>
    <row r="78" spans="1:19">
      <c r="C78" s="39" t="s">
        <v>95</v>
      </c>
      <c r="D78" s="37"/>
      <c r="H78" s="41"/>
      <c r="I78" s="41"/>
    </row>
    <row r="79" spans="1:19">
      <c r="C79" s="39" t="s">
        <v>94</v>
      </c>
      <c r="D79" s="37"/>
      <c r="H79" s="40"/>
      <c r="I79" s="40"/>
    </row>
    <row r="80" spans="1:19">
      <c r="C80" s="39" t="s">
        <v>93</v>
      </c>
      <c r="D80" s="37"/>
      <c r="H80" s="41"/>
      <c r="I80" s="41"/>
    </row>
    <row r="81" spans="3:9">
      <c r="C81" s="39" t="s">
        <v>9</v>
      </c>
      <c r="D81" s="37"/>
      <c r="H81" s="37"/>
    </row>
    <row r="82" spans="3:9">
      <c r="C82" s="39" t="s">
        <v>92</v>
      </c>
      <c r="D82" s="37"/>
      <c r="H82" s="40"/>
      <c r="I82" s="40"/>
    </row>
    <row r="83" spans="3:9">
      <c r="C83" s="39" t="s">
        <v>91</v>
      </c>
      <c r="D83" s="37"/>
      <c r="H83" s="40"/>
    </row>
    <row r="84" spans="3:9">
      <c r="C84" s="39" t="s">
        <v>90</v>
      </c>
      <c r="D84" s="37"/>
    </row>
    <row r="85" spans="3:9">
      <c r="C85" s="39" t="s">
        <v>89</v>
      </c>
      <c r="D85" s="37"/>
    </row>
    <row r="86" spans="3:9">
      <c r="C86" s="39" t="s">
        <v>10</v>
      </c>
      <c r="D86" s="37"/>
    </row>
    <row r="87" spans="3:9">
      <c r="C87" s="39" t="s">
        <v>88</v>
      </c>
      <c r="D87" s="37"/>
    </row>
    <row r="88" spans="3:9">
      <c r="C88" s="39" t="s">
        <v>87</v>
      </c>
      <c r="D88" s="37"/>
    </row>
    <row r="89" spans="3:9">
      <c r="C89" s="39" t="s">
        <v>11</v>
      </c>
      <c r="D89" s="37"/>
    </row>
    <row r="90" spans="3:9">
      <c r="C90" s="39" t="s">
        <v>86</v>
      </c>
      <c r="D90" s="37"/>
    </row>
    <row r="91" spans="3:9">
      <c r="C91" s="39" t="s">
        <v>85</v>
      </c>
      <c r="D91" s="37"/>
    </row>
    <row r="92" spans="3:9">
      <c r="C92" s="39" t="s">
        <v>84</v>
      </c>
      <c r="D92" s="37"/>
    </row>
    <row r="93" spans="3:9" ht="27.75" customHeight="1"/>
  </sheetData>
  <dataValidations count="4">
    <dataValidation type="list" allowBlank="1" showInputMessage="1" showErrorMessage="1" sqref="C75:C76">
      <formula1>$C$45:$C$60</formula1>
    </dataValidation>
    <dataValidation type="list" allowBlank="1" showInputMessage="1" showErrorMessage="1" sqref="C67:C70">
      <formula1>#REF!</formula1>
    </dataValidation>
    <dataValidation type="list" allowBlank="1" showInputMessage="1" showErrorMessage="1" sqref="C71:C74">
      <formula1>$C$22:$C$27</formula1>
    </dataValidation>
    <dataValidation type="list" allowBlank="1" showInputMessage="1" showErrorMessage="1" sqref="C5:C65">
      <formula1>$C$77:$C$92</formula1>
    </dataValidation>
  </dataValidations>
  <hyperlinks>
    <hyperlink ref="H7" r:id="rId1" display="consultantplus://offline/ref=9E6B69729EDB4725AD38BA2856BCB58C21EE6428ED069C0BC2E2735BA5B3D3945D97E270FE3DE7E5FDC9BF32672CD6D6A7C5F083BCA5B6BA5B8A9046FDfEwFO"/>
  </hyperlinks>
  <pageMargins left="0.25" right="0.25" top="0.75" bottom="0.75" header="0.3" footer="0.3"/>
  <pageSetup paperSize="9" scale="45" fitToHeight="0" orientation="landscape" r:id="rId2"/>
  <headerFooter>
    <oddHeader xml:space="preserve">&amp;L&amp;F  &amp;A&amp;R&amp;D  &amp;T    </oddHeader>
  </headerFooter>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26"/>
  <sheetViews>
    <sheetView topLeftCell="B1" zoomScale="85" zoomScaleNormal="85" workbookViewId="0">
      <pane ySplit="3" topLeftCell="A4" activePane="bottomLeft" state="frozen"/>
      <selection activeCell="B1" sqref="B1"/>
      <selection pane="bottomLeft" activeCell="D5" sqref="D5"/>
    </sheetView>
  </sheetViews>
  <sheetFormatPr defaultColWidth="9.109375" defaultRowHeight="13.2"/>
  <cols>
    <col min="1" max="1" width="32.33203125" style="86" hidden="1" customWidth="1"/>
    <col min="2" max="2" width="12" style="87" customWidth="1"/>
    <col min="3" max="3" width="37.88671875" customWidth="1"/>
    <col min="4" max="4" width="19.88671875" customWidth="1"/>
    <col min="5" max="5" width="20.44140625" customWidth="1"/>
    <col min="6" max="6" width="25.5546875" customWidth="1"/>
    <col min="7" max="7" width="45.33203125" customWidth="1"/>
    <col min="8" max="8" width="33" customWidth="1"/>
    <col min="9" max="9" width="30" customWidth="1"/>
    <col min="10" max="10" width="18.44140625" style="87" customWidth="1"/>
    <col min="11" max="11" width="17" style="87" customWidth="1"/>
    <col min="12" max="12" width="17.33203125" style="87" customWidth="1"/>
  </cols>
  <sheetData>
    <row r="1" spans="1:80" ht="13.8">
      <c r="C1" s="135"/>
      <c r="D1" s="135"/>
      <c r="E1" s="135"/>
      <c r="F1" s="135"/>
    </row>
    <row r="2" spans="1:80" s="131" customFormat="1" ht="69.599999999999994" thickBot="1">
      <c r="A2" s="86"/>
      <c r="B2" s="1" t="s">
        <v>17</v>
      </c>
      <c r="C2" s="134" t="s">
        <v>30</v>
      </c>
      <c r="D2" s="134" t="s">
        <v>18</v>
      </c>
      <c r="E2" s="134" t="s">
        <v>19</v>
      </c>
      <c r="F2" s="134" t="s">
        <v>23</v>
      </c>
      <c r="G2" s="134" t="s">
        <v>29</v>
      </c>
      <c r="H2" s="134" t="s">
        <v>22</v>
      </c>
      <c r="I2" s="134" t="s">
        <v>28</v>
      </c>
      <c r="J2" s="134" t="s">
        <v>14</v>
      </c>
      <c r="K2" s="134" t="s">
        <v>15</v>
      </c>
      <c r="L2" s="134" t="s">
        <v>16</v>
      </c>
      <c r="M2" s="205"/>
      <c r="N2" s="205"/>
      <c r="O2" s="205"/>
      <c r="P2" s="205"/>
      <c r="Q2" s="205"/>
      <c r="R2" s="205"/>
      <c r="S2" s="205"/>
      <c r="T2" s="205"/>
      <c r="U2" s="205"/>
      <c r="V2" s="205"/>
      <c r="W2" s="205"/>
      <c r="X2" s="205"/>
      <c r="Y2" s="205"/>
      <c r="Z2" s="205"/>
      <c r="AA2" s="205"/>
      <c r="AB2" s="205"/>
      <c r="AC2" s="205"/>
      <c r="AD2" s="205"/>
      <c r="AE2" s="205"/>
      <c r="AF2" s="205"/>
      <c r="AG2" s="205"/>
      <c r="AH2" s="205"/>
      <c r="AI2" s="205"/>
      <c r="AJ2" s="205"/>
      <c r="AK2" s="205"/>
      <c r="AL2" s="205"/>
      <c r="AM2" s="205"/>
      <c r="AN2" s="205"/>
      <c r="AO2" s="205"/>
      <c r="AP2" s="205"/>
      <c r="AQ2" s="205"/>
      <c r="AR2" s="205"/>
      <c r="AS2" s="205"/>
      <c r="AT2" s="205"/>
      <c r="AU2" s="205"/>
      <c r="AV2" s="205"/>
      <c r="AW2" s="205"/>
      <c r="AX2" s="205"/>
      <c r="AY2" s="205"/>
      <c r="AZ2" s="205"/>
      <c r="BA2" s="205"/>
      <c r="BB2" s="205"/>
      <c r="BC2" s="205"/>
      <c r="BD2" s="205"/>
      <c r="BE2" s="205"/>
      <c r="BF2" s="205"/>
      <c r="BG2" s="205"/>
      <c r="BH2" s="205"/>
      <c r="BI2" s="205"/>
      <c r="BJ2" s="205"/>
      <c r="BK2" s="205"/>
      <c r="BL2" s="205"/>
      <c r="BM2" s="205"/>
      <c r="BN2" s="205"/>
      <c r="BO2" s="205"/>
      <c r="BP2" s="205"/>
      <c r="BQ2" s="205"/>
      <c r="BR2" s="205"/>
      <c r="BS2" s="205"/>
      <c r="BT2" s="205"/>
      <c r="BU2" s="205"/>
      <c r="BV2" s="205"/>
      <c r="BW2" s="205"/>
      <c r="BX2" s="205"/>
      <c r="BY2" s="205"/>
      <c r="BZ2" s="205"/>
      <c r="CA2" s="205"/>
    </row>
    <row r="3" spans="1:80" s="126" customFormat="1" ht="81.75" customHeight="1">
      <c r="A3" s="128"/>
      <c r="B3" s="130" t="s">
        <v>25</v>
      </c>
      <c r="C3" s="129" t="s">
        <v>20</v>
      </c>
      <c r="D3" s="129" t="s">
        <v>21</v>
      </c>
      <c r="E3" s="129" t="s">
        <v>21</v>
      </c>
      <c r="F3" s="129" t="s">
        <v>21</v>
      </c>
      <c r="G3" s="129" t="s">
        <v>26</v>
      </c>
      <c r="H3" s="129" t="s">
        <v>24</v>
      </c>
      <c r="I3" s="129" t="s">
        <v>27</v>
      </c>
      <c r="J3" s="129" t="s">
        <v>12</v>
      </c>
      <c r="K3" s="129" t="s">
        <v>12</v>
      </c>
      <c r="L3" s="129" t="s">
        <v>13</v>
      </c>
    </row>
    <row r="4" spans="1:80" s="101" customFormat="1">
      <c r="A4" s="86" t="str">
        <f>IF(COUNTIF($C$4:C4,C4)&gt;9,"ITEM"&amp;COUNTIF($C$4:C4,C4),"ITEM0"&amp;COUNTIF($C$4:C4,C4))</f>
        <v>ITEM01</v>
      </c>
      <c r="B4" s="112">
        <v>1</v>
      </c>
      <c r="C4" s="112">
        <v>2</v>
      </c>
      <c r="D4" s="112">
        <v>3</v>
      </c>
      <c r="E4" s="112">
        <v>4</v>
      </c>
      <c r="F4" s="112">
        <v>5</v>
      </c>
      <c r="G4" s="112">
        <v>6</v>
      </c>
      <c r="H4" s="112">
        <v>7</v>
      </c>
      <c r="I4" s="112">
        <v>8</v>
      </c>
      <c r="J4" s="112">
        <v>9</v>
      </c>
      <c r="K4" s="112">
        <v>10</v>
      </c>
      <c r="L4" s="112">
        <v>11</v>
      </c>
    </row>
    <row r="5" spans="1:80" s="196" customFormat="1" ht="105.6">
      <c r="A5" s="200" t="str">
        <f>IF(COUNTIF($C$4:C5,C5)&gt;9,"ITEM"&amp;COUNTIF($C$4:C5,C5),"ITEM0"&amp;COUNTIF($C$4:C5,C5))</f>
        <v>ITEM01</v>
      </c>
      <c r="B5" s="203">
        <v>2022</v>
      </c>
      <c r="C5" s="194" t="s">
        <v>10</v>
      </c>
      <c r="D5" s="183"/>
      <c r="E5" s="204"/>
      <c r="F5" s="204"/>
      <c r="G5" s="194" t="s">
        <v>1145</v>
      </c>
      <c r="H5" s="194"/>
      <c r="I5" s="194" t="s">
        <v>1144</v>
      </c>
      <c r="J5" s="193" t="s">
        <v>1131</v>
      </c>
      <c r="K5" s="193" t="s">
        <v>1130</v>
      </c>
      <c r="L5" s="193"/>
      <c r="M5" s="197"/>
      <c r="N5" s="197"/>
      <c r="O5" s="197"/>
      <c r="P5" s="197"/>
      <c r="Q5" s="197"/>
      <c r="R5" s="197"/>
      <c r="S5" s="197"/>
      <c r="T5" s="197"/>
      <c r="U5" s="197"/>
      <c r="V5" s="197"/>
      <c r="W5" s="197"/>
      <c r="X5" s="197"/>
      <c r="Y5" s="197"/>
      <c r="Z5" s="197"/>
      <c r="AA5" s="197"/>
      <c r="AB5" s="197"/>
      <c r="AC5" s="197"/>
      <c r="AD5" s="197"/>
      <c r="AE5" s="197"/>
      <c r="AF5" s="197"/>
      <c r="AG5" s="197"/>
      <c r="AH5" s="197"/>
      <c r="AI5" s="197"/>
      <c r="AJ5" s="197"/>
      <c r="AK5" s="197"/>
      <c r="AL5" s="197"/>
      <c r="AM5" s="197"/>
      <c r="AN5" s="197"/>
      <c r="AO5" s="197"/>
      <c r="AP5" s="197"/>
      <c r="AQ5" s="197"/>
      <c r="AR5" s="197"/>
      <c r="AS5" s="197"/>
      <c r="AT5" s="197"/>
      <c r="AU5" s="197"/>
      <c r="AV5" s="197"/>
      <c r="AW5" s="197"/>
      <c r="AX5" s="197"/>
      <c r="AY5" s="197"/>
      <c r="AZ5" s="197"/>
      <c r="BA5" s="197"/>
      <c r="BB5" s="197"/>
      <c r="BC5" s="197"/>
      <c r="BD5" s="197"/>
      <c r="BE5" s="197"/>
      <c r="BF5" s="197"/>
      <c r="BG5" s="197"/>
      <c r="BH5" s="197"/>
      <c r="BI5" s="197"/>
      <c r="BJ5" s="197"/>
      <c r="BK5" s="197"/>
      <c r="BL5" s="197"/>
      <c r="BM5" s="197"/>
      <c r="BN5" s="197"/>
      <c r="BO5" s="197"/>
      <c r="BP5" s="197"/>
      <c r="BQ5" s="197"/>
      <c r="BR5" s="197"/>
      <c r="BS5" s="197"/>
      <c r="BT5" s="197"/>
      <c r="BU5" s="197"/>
      <c r="BV5" s="197"/>
      <c r="BW5" s="197"/>
      <c r="BX5" s="197"/>
      <c r="BY5" s="197"/>
      <c r="BZ5" s="197"/>
      <c r="CA5" s="197"/>
      <c r="CB5" s="197"/>
    </row>
    <row r="6" spans="1:80" s="196" customFormat="1" ht="118.8">
      <c r="A6" s="200" t="str">
        <f>IF(COUNTIF($C$4:C6,C6)&gt;9,"ITEM"&amp;COUNTIF($C$4:C6,C6),"ITEM0"&amp;COUNTIF($C$4:C6,C6))</f>
        <v>ITEM01</v>
      </c>
      <c r="B6" s="203">
        <v>2022</v>
      </c>
      <c r="C6" s="194" t="s">
        <v>90</v>
      </c>
      <c r="D6" s="183"/>
      <c r="E6" s="204"/>
      <c r="F6" s="204"/>
      <c r="G6" s="194" t="s">
        <v>1143</v>
      </c>
      <c r="H6" s="194" t="s">
        <v>1142</v>
      </c>
      <c r="I6" s="194" t="s">
        <v>1141</v>
      </c>
      <c r="J6" s="201" t="s">
        <v>1135</v>
      </c>
      <c r="K6" s="193" t="s">
        <v>1130</v>
      </c>
      <c r="L6" s="193"/>
      <c r="M6" s="197"/>
      <c r="N6" s="197"/>
      <c r="O6" s="197"/>
      <c r="P6" s="197"/>
      <c r="Q6" s="197"/>
      <c r="R6" s="197"/>
      <c r="S6" s="197"/>
      <c r="T6" s="197"/>
      <c r="U6" s="197"/>
      <c r="V6" s="197"/>
      <c r="W6" s="197"/>
      <c r="X6" s="197"/>
      <c r="Y6" s="197"/>
      <c r="Z6" s="197"/>
      <c r="AA6" s="197"/>
      <c r="AB6" s="197"/>
      <c r="AC6" s="197"/>
      <c r="AD6" s="197"/>
      <c r="AE6" s="197"/>
      <c r="AF6" s="197"/>
      <c r="AG6" s="197"/>
      <c r="AH6" s="197"/>
      <c r="AI6" s="197"/>
      <c r="AJ6" s="197"/>
      <c r="AK6" s="197"/>
      <c r="AL6" s="197"/>
      <c r="AM6" s="197"/>
      <c r="AN6" s="197"/>
      <c r="AO6" s="197"/>
      <c r="AP6" s="197"/>
      <c r="AQ6" s="197"/>
      <c r="AR6" s="197"/>
      <c r="AS6" s="197"/>
      <c r="AT6" s="197"/>
      <c r="AU6" s="197"/>
      <c r="AV6" s="197"/>
      <c r="AW6" s="197"/>
      <c r="AX6" s="197"/>
      <c r="AY6" s="197"/>
      <c r="AZ6" s="197"/>
      <c r="BA6" s="197"/>
      <c r="BB6" s="197"/>
      <c r="BC6" s="197"/>
      <c r="BD6" s="197"/>
      <c r="BE6" s="197"/>
      <c r="BF6" s="197"/>
      <c r="BG6" s="197"/>
      <c r="BH6" s="197"/>
      <c r="BI6" s="197"/>
      <c r="BJ6" s="197"/>
      <c r="BK6" s="197"/>
      <c r="BL6" s="197"/>
      <c r="BM6" s="197"/>
      <c r="BN6" s="197"/>
      <c r="BO6" s="197"/>
      <c r="BP6" s="197"/>
      <c r="BQ6" s="197"/>
      <c r="BR6" s="197"/>
      <c r="BS6" s="197"/>
      <c r="BT6" s="197"/>
      <c r="BU6" s="197"/>
      <c r="BV6" s="197"/>
      <c r="BW6" s="197"/>
      <c r="BX6" s="197"/>
      <c r="BY6" s="197"/>
      <c r="BZ6" s="197"/>
      <c r="CA6" s="197"/>
      <c r="CB6" s="197"/>
    </row>
    <row r="7" spans="1:80" s="196" customFormat="1" ht="237.6">
      <c r="A7" s="200" t="str">
        <f>IF(COUNTIF($C$4:C7,C7)&gt;9,"ITEM"&amp;COUNTIF($C$4:C7,C7),"ITEM0"&amp;COUNTIF($C$4:C7,C7))</f>
        <v>ITEM02</v>
      </c>
      <c r="B7" s="203">
        <v>2022</v>
      </c>
      <c r="C7" s="194" t="s">
        <v>90</v>
      </c>
      <c r="D7" s="183"/>
      <c r="E7" s="204"/>
      <c r="F7" s="204"/>
      <c r="G7" s="194" t="s">
        <v>1140</v>
      </c>
      <c r="H7" s="194"/>
      <c r="I7" s="194" t="s">
        <v>1139</v>
      </c>
      <c r="J7" s="193" t="s">
        <v>1138</v>
      </c>
      <c r="K7" s="193" t="s">
        <v>1130</v>
      </c>
      <c r="L7" s="193"/>
      <c r="M7" s="197"/>
      <c r="N7" s="197"/>
      <c r="O7" s="197"/>
      <c r="P7" s="197"/>
      <c r="Q7" s="197"/>
      <c r="R7" s="197"/>
      <c r="S7" s="197"/>
      <c r="T7" s="197"/>
      <c r="U7" s="197"/>
      <c r="V7" s="197"/>
      <c r="W7" s="197"/>
      <c r="X7" s="197"/>
      <c r="Y7" s="197"/>
      <c r="Z7" s="197"/>
      <c r="AA7" s="197"/>
      <c r="AB7" s="197"/>
      <c r="AC7" s="197"/>
      <c r="AD7" s="197"/>
      <c r="AE7" s="197"/>
      <c r="AF7" s="197"/>
      <c r="AG7" s="197"/>
      <c r="AH7" s="197"/>
      <c r="AI7" s="197"/>
      <c r="AJ7" s="197"/>
      <c r="AK7" s="197"/>
      <c r="AL7" s="197"/>
      <c r="AM7" s="197"/>
      <c r="AN7" s="197"/>
      <c r="AO7" s="197"/>
      <c r="AP7" s="197"/>
      <c r="AQ7" s="197"/>
      <c r="AR7" s="197"/>
      <c r="AS7" s="197"/>
      <c r="AT7" s="197"/>
      <c r="AU7" s="197"/>
      <c r="AV7" s="197"/>
      <c r="AW7" s="197"/>
      <c r="AX7" s="197"/>
      <c r="AY7" s="197"/>
      <c r="AZ7" s="197"/>
      <c r="BA7" s="197"/>
      <c r="BB7" s="197"/>
      <c r="BC7" s="197"/>
      <c r="BD7" s="197"/>
      <c r="BE7" s="197"/>
      <c r="BF7" s="197"/>
      <c r="BG7" s="197"/>
      <c r="BH7" s="197"/>
      <c r="BI7" s="197"/>
      <c r="BJ7" s="197"/>
      <c r="BK7" s="197"/>
      <c r="BL7" s="197"/>
      <c r="BM7" s="197"/>
      <c r="BN7" s="197"/>
      <c r="BO7" s="197"/>
      <c r="BP7" s="197"/>
      <c r="BQ7" s="197"/>
      <c r="BR7" s="197"/>
      <c r="BS7" s="197"/>
      <c r="BT7" s="197"/>
      <c r="BU7" s="197"/>
      <c r="BV7" s="197"/>
      <c r="BW7" s="197"/>
      <c r="BX7" s="197"/>
      <c r="BY7" s="197"/>
      <c r="BZ7" s="197"/>
      <c r="CA7" s="197"/>
      <c r="CB7" s="197"/>
    </row>
    <row r="8" spans="1:80" s="196" customFormat="1" ht="356.25" customHeight="1">
      <c r="A8" s="200"/>
      <c r="B8" s="203">
        <v>2022</v>
      </c>
      <c r="C8" s="194" t="s">
        <v>10</v>
      </c>
      <c r="D8" s="194"/>
      <c r="E8" s="194"/>
      <c r="F8" s="194"/>
      <c r="G8" s="194" t="s">
        <v>1137</v>
      </c>
      <c r="H8" s="202"/>
      <c r="I8" s="194" t="s">
        <v>1136</v>
      </c>
      <c r="J8" s="201" t="s">
        <v>1135</v>
      </c>
      <c r="K8" s="201" t="s">
        <v>31</v>
      </c>
      <c r="L8" s="201"/>
      <c r="M8" s="197"/>
      <c r="N8" s="197"/>
      <c r="O8" s="197"/>
      <c r="P8" s="197"/>
      <c r="Q8" s="197"/>
      <c r="R8" s="197"/>
      <c r="S8" s="197"/>
      <c r="T8" s="197"/>
      <c r="U8" s="197"/>
      <c r="V8" s="197"/>
      <c r="W8" s="197"/>
      <c r="X8" s="197"/>
      <c r="Y8" s="197"/>
      <c r="Z8" s="197"/>
      <c r="AA8" s="197"/>
      <c r="AB8" s="197"/>
      <c r="AC8" s="197"/>
      <c r="AD8" s="197"/>
      <c r="AE8" s="197"/>
      <c r="AF8" s="197"/>
      <c r="AG8" s="197"/>
      <c r="AH8" s="197"/>
      <c r="AI8" s="197"/>
      <c r="AJ8" s="197"/>
      <c r="AK8" s="197"/>
      <c r="AL8" s="197"/>
      <c r="AM8" s="197"/>
      <c r="AN8" s="197"/>
      <c r="AO8" s="197"/>
      <c r="AP8" s="197"/>
      <c r="AQ8" s="197"/>
      <c r="AR8" s="197"/>
      <c r="AS8" s="197"/>
      <c r="AT8" s="197"/>
      <c r="AU8" s="197"/>
      <c r="AV8" s="197"/>
      <c r="AW8" s="197"/>
      <c r="AX8" s="197"/>
      <c r="AY8" s="197"/>
      <c r="AZ8" s="197"/>
      <c r="BA8" s="197"/>
      <c r="BB8" s="197"/>
      <c r="BC8" s="197"/>
      <c r="BD8" s="197"/>
      <c r="BE8" s="197"/>
      <c r="BF8" s="197"/>
      <c r="BG8" s="197"/>
      <c r="BH8" s="197"/>
      <c r="BI8" s="197"/>
      <c r="BJ8" s="197"/>
      <c r="BK8" s="197"/>
      <c r="BL8" s="197"/>
      <c r="BM8" s="197"/>
      <c r="BN8" s="197"/>
      <c r="BO8" s="197"/>
      <c r="BP8" s="197"/>
      <c r="BQ8" s="197"/>
      <c r="BR8" s="197"/>
      <c r="BS8" s="197"/>
      <c r="BT8" s="197"/>
      <c r="BU8" s="197"/>
      <c r="BV8" s="197"/>
      <c r="BW8" s="197"/>
      <c r="BX8" s="197"/>
      <c r="BY8" s="197"/>
      <c r="BZ8" s="197"/>
      <c r="CA8" s="197"/>
      <c r="CB8" s="197"/>
    </row>
    <row r="9" spans="1:80" s="196" customFormat="1" ht="166.5" customHeight="1">
      <c r="A9" s="200"/>
      <c r="B9" s="199">
        <v>2022</v>
      </c>
      <c r="C9" s="13" t="s">
        <v>90</v>
      </c>
      <c r="D9" s="16"/>
      <c r="E9" s="13"/>
      <c r="F9" s="13"/>
      <c r="G9" s="13" t="s">
        <v>1134</v>
      </c>
      <c r="H9" s="198" t="s">
        <v>1133</v>
      </c>
      <c r="I9" s="194" t="s">
        <v>1132</v>
      </c>
      <c r="J9" s="88" t="s">
        <v>1131</v>
      </c>
      <c r="K9" s="88" t="s">
        <v>1130</v>
      </c>
      <c r="L9" s="88"/>
      <c r="M9" s="197"/>
      <c r="N9" s="197"/>
      <c r="O9" s="197"/>
      <c r="P9" s="197"/>
      <c r="Q9" s="197"/>
      <c r="R9" s="197"/>
      <c r="S9" s="197"/>
      <c r="T9" s="197"/>
      <c r="U9" s="197"/>
      <c r="V9" s="197"/>
      <c r="W9" s="197"/>
      <c r="X9" s="197"/>
      <c r="Y9" s="197"/>
      <c r="Z9" s="197"/>
      <c r="AA9" s="197"/>
      <c r="AB9" s="197"/>
      <c r="AC9" s="197"/>
      <c r="AD9" s="197"/>
      <c r="AE9" s="197"/>
      <c r="AF9" s="197"/>
      <c r="AG9" s="197"/>
      <c r="AH9" s="197"/>
      <c r="AI9" s="197"/>
      <c r="AJ9" s="197"/>
      <c r="AK9" s="197"/>
      <c r="AL9" s="197"/>
      <c r="AM9" s="197"/>
      <c r="AN9" s="197"/>
      <c r="AO9" s="197"/>
      <c r="AP9" s="197"/>
      <c r="AQ9" s="197"/>
      <c r="AR9" s="197"/>
      <c r="AS9" s="197"/>
      <c r="AT9" s="197"/>
      <c r="AU9" s="197"/>
      <c r="AV9" s="197"/>
      <c r="AW9" s="197"/>
      <c r="AX9" s="197"/>
      <c r="AY9" s="197"/>
      <c r="AZ9" s="197"/>
      <c r="BA9" s="197"/>
      <c r="BB9" s="197"/>
      <c r="BC9" s="197"/>
      <c r="BD9" s="197"/>
      <c r="BE9" s="197"/>
      <c r="BF9" s="197"/>
      <c r="BG9" s="197"/>
      <c r="BH9" s="197"/>
      <c r="BI9" s="197"/>
      <c r="BJ9" s="197"/>
      <c r="BK9" s="197"/>
      <c r="BL9" s="197"/>
      <c r="BM9" s="197"/>
      <c r="BN9" s="197"/>
      <c r="BO9" s="197"/>
      <c r="BP9" s="197"/>
      <c r="BQ9" s="197"/>
      <c r="BR9" s="197"/>
      <c r="BS9" s="197"/>
      <c r="BT9" s="197"/>
      <c r="BU9" s="197"/>
      <c r="BV9" s="197"/>
      <c r="BW9" s="197"/>
      <c r="BX9" s="197"/>
      <c r="BY9" s="197"/>
      <c r="BZ9" s="197"/>
      <c r="CA9" s="197"/>
      <c r="CB9" s="197"/>
    </row>
    <row r="10" spans="1:80">
      <c r="B10" s="195"/>
      <c r="C10" s="194"/>
      <c r="D10" s="192"/>
      <c r="E10" s="192"/>
      <c r="F10" s="192"/>
      <c r="G10" s="194"/>
      <c r="H10" s="194"/>
      <c r="I10" s="194"/>
      <c r="J10" s="193"/>
      <c r="K10" s="193"/>
      <c r="L10" s="193"/>
      <c r="M10" s="184"/>
      <c r="N10" s="184"/>
      <c r="O10" s="184"/>
      <c r="P10" s="184"/>
      <c r="Q10" s="184"/>
      <c r="R10" s="184"/>
      <c r="S10" s="184"/>
      <c r="T10" s="184"/>
      <c r="U10" s="184"/>
      <c r="V10" s="184"/>
      <c r="W10" s="184"/>
      <c r="X10" s="184"/>
      <c r="Y10" s="184"/>
      <c r="Z10" s="184"/>
      <c r="AA10" s="184"/>
      <c r="AB10" s="184"/>
      <c r="AC10" s="184"/>
      <c r="AD10" s="184"/>
      <c r="AE10" s="184"/>
      <c r="AF10" s="184"/>
      <c r="AG10" s="184"/>
      <c r="AH10" s="184"/>
      <c r="AI10" s="184"/>
      <c r="AJ10" s="184"/>
      <c r="AK10" s="184"/>
      <c r="AL10" s="184"/>
      <c r="AM10" s="184"/>
      <c r="AN10" s="184"/>
      <c r="AO10" s="184"/>
      <c r="AP10" s="184"/>
      <c r="AQ10" s="184"/>
      <c r="AR10" s="184"/>
      <c r="AS10" s="184"/>
      <c r="AT10" s="184"/>
      <c r="AU10" s="184"/>
      <c r="AV10" s="184"/>
      <c r="AW10" s="184"/>
      <c r="AX10" s="184"/>
      <c r="AY10" s="184"/>
      <c r="AZ10" s="184"/>
      <c r="BA10" s="184"/>
      <c r="BB10" s="184"/>
      <c r="BC10" s="184"/>
      <c r="BD10" s="184"/>
      <c r="BE10" s="184"/>
      <c r="BF10" s="184"/>
      <c r="BG10" s="184"/>
      <c r="BH10" s="184"/>
      <c r="BI10" s="184"/>
      <c r="BJ10" s="184"/>
      <c r="BK10" s="184"/>
      <c r="BL10" s="184"/>
      <c r="BM10" s="184"/>
      <c r="BN10" s="184"/>
      <c r="BO10" s="184"/>
      <c r="BP10" s="184"/>
      <c r="BQ10" s="184"/>
      <c r="BR10" s="184"/>
      <c r="BS10" s="184"/>
      <c r="BT10" s="184"/>
      <c r="BU10" s="184"/>
      <c r="BV10" s="184"/>
      <c r="BW10" s="184"/>
      <c r="BX10" s="184"/>
      <c r="BY10" s="184"/>
      <c r="BZ10" s="184"/>
      <c r="CA10" s="184"/>
      <c r="CB10" s="184"/>
    </row>
    <row r="11" spans="1:80">
      <c r="B11" s="190"/>
      <c r="C11" s="191" t="s">
        <v>96</v>
      </c>
      <c r="D11" s="191"/>
      <c r="E11" s="191"/>
      <c r="F11" s="191"/>
      <c r="G11" s="192"/>
      <c r="H11" s="191"/>
      <c r="I11" s="191"/>
      <c r="J11" s="190"/>
      <c r="K11" s="190"/>
      <c r="L11" s="190"/>
      <c r="M11" s="184"/>
      <c r="N11" s="184"/>
      <c r="O11" s="184"/>
      <c r="P11" s="184"/>
      <c r="Q11" s="184"/>
      <c r="R11" s="184"/>
      <c r="S11" s="184"/>
      <c r="T11" s="184"/>
      <c r="U11" s="184"/>
      <c r="V11" s="184"/>
      <c r="W11" s="184"/>
      <c r="X11" s="184"/>
      <c r="Y11" s="184"/>
      <c r="Z11" s="184"/>
      <c r="AA11" s="184"/>
      <c r="AB11" s="184"/>
      <c r="AC11" s="184"/>
      <c r="AD11" s="184"/>
      <c r="AE11" s="184"/>
      <c r="AF11" s="184"/>
      <c r="AG11" s="184"/>
      <c r="AH11" s="184"/>
      <c r="AI11" s="184"/>
      <c r="AJ11" s="184"/>
      <c r="AK11" s="184"/>
      <c r="AL11" s="184"/>
      <c r="AM11" s="184"/>
      <c r="AN11" s="184"/>
      <c r="AO11" s="184"/>
      <c r="AP11" s="184"/>
      <c r="AQ11" s="184"/>
      <c r="AR11" s="184"/>
      <c r="AS11" s="184"/>
      <c r="AT11" s="184"/>
      <c r="AU11" s="184"/>
      <c r="AV11" s="184"/>
      <c r="AW11" s="184"/>
      <c r="AX11" s="184"/>
      <c r="AY11" s="184"/>
      <c r="AZ11" s="184"/>
      <c r="BA11" s="184"/>
      <c r="BB11" s="184"/>
      <c r="BC11" s="184"/>
      <c r="BD11" s="184"/>
      <c r="BE11" s="184"/>
      <c r="BF11" s="184"/>
      <c r="BG11" s="184"/>
      <c r="BH11" s="184"/>
      <c r="BI11" s="184"/>
      <c r="BJ11" s="184"/>
      <c r="BK11" s="184"/>
      <c r="BL11" s="184"/>
      <c r="BM11" s="184"/>
      <c r="BN11" s="184"/>
      <c r="BO11" s="184"/>
      <c r="BP11" s="184"/>
      <c r="BQ11" s="184"/>
      <c r="BR11" s="184"/>
      <c r="BS11" s="184"/>
      <c r="BT11" s="184"/>
      <c r="BU11" s="184"/>
      <c r="BV11" s="184"/>
      <c r="BW11" s="184"/>
      <c r="BX11" s="184"/>
      <c r="BY11" s="184"/>
      <c r="BZ11" s="184"/>
      <c r="CA11" s="184"/>
      <c r="CB11" s="184"/>
    </row>
    <row r="12" spans="1:80" ht="13.8">
      <c r="B12" s="185"/>
      <c r="C12" s="186" t="s">
        <v>95</v>
      </c>
      <c r="D12" s="186"/>
      <c r="E12" s="186"/>
      <c r="F12" s="186"/>
      <c r="G12" s="186"/>
      <c r="H12" s="189"/>
      <c r="I12" s="189"/>
      <c r="J12" s="185"/>
      <c r="K12" s="185"/>
      <c r="L12" s="185"/>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4"/>
      <c r="AJ12" s="184"/>
      <c r="AK12" s="184"/>
      <c r="AL12" s="184"/>
      <c r="AM12" s="184"/>
      <c r="AN12" s="184"/>
      <c r="AO12" s="184"/>
      <c r="AP12" s="184"/>
      <c r="AQ12" s="184"/>
      <c r="AR12" s="184"/>
      <c r="AS12" s="184"/>
      <c r="AT12" s="184"/>
      <c r="AU12" s="184"/>
      <c r="AV12" s="184"/>
      <c r="AW12" s="184"/>
      <c r="AX12" s="184"/>
      <c r="AY12" s="184"/>
      <c r="AZ12" s="184"/>
      <c r="BA12" s="184"/>
      <c r="BB12" s="184"/>
      <c r="BC12" s="184"/>
      <c r="BD12" s="184"/>
      <c r="BE12" s="184"/>
      <c r="BF12" s="184"/>
      <c r="BG12" s="184"/>
      <c r="BH12" s="184"/>
      <c r="BI12" s="184"/>
      <c r="BJ12" s="184"/>
      <c r="BK12" s="184"/>
      <c r="BL12" s="184"/>
      <c r="BM12" s="184"/>
      <c r="BN12" s="184"/>
      <c r="BO12" s="184"/>
      <c r="BP12" s="184"/>
      <c r="BQ12" s="184"/>
      <c r="BR12" s="184"/>
      <c r="BS12" s="184"/>
      <c r="BT12" s="184"/>
      <c r="BU12" s="184"/>
      <c r="BV12" s="184"/>
      <c r="BW12" s="184"/>
      <c r="BX12" s="184"/>
      <c r="BY12" s="184"/>
      <c r="BZ12" s="184"/>
      <c r="CA12" s="184"/>
      <c r="CB12" s="184"/>
    </row>
    <row r="13" spans="1:80" ht="13.8">
      <c r="B13" s="185"/>
      <c r="C13" s="186" t="s">
        <v>94</v>
      </c>
      <c r="D13" s="186"/>
      <c r="E13" s="186"/>
      <c r="F13" s="186"/>
      <c r="G13" s="186"/>
      <c r="H13" s="187"/>
      <c r="I13" s="187"/>
      <c r="J13" s="185"/>
      <c r="K13" s="185"/>
      <c r="L13" s="185"/>
      <c r="M13" s="184"/>
      <c r="N13" s="184"/>
      <c r="O13" s="184"/>
      <c r="P13" s="184"/>
      <c r="Q13" s="184"/>
      <c r="R13" s="184"/>
      <c r="S13" s="184"/>
      <c r="T13" s="184"/>
      <c r="U13" s="184"/>
      <c r="V13" s="184"/>
      <c r="W13" s="184"/>
      <c r="X13" s="184"/>
      <c r="Y13" s="184"/>
      <c r="Z13" s="184"/>
      <c r="AA13" s="184"/>
      <c r="AB13" s="184"/>
      <c r="AC13" s="184"/>
      <c r="AD13" s="184"/>
      <c r="AE13" s="184"/>
      <c r="AF13" s="184"/>
      <c r="AG13" s="184"/>
      <c r="AH13" s="184"/>
      <c r="AI13" s="184"/>
      <c r="AJ13" s="184"/>
      <c r="AK13" s="184"/>
      <c r="AL13" s="184"/>
      <c r="AM13" s="184"/>
      <c r="AN13" s="184"/>
      <c r="AO13" s="184"/>
      <c r="AP13" s="184"/>
      <c r="AQ13" s="184"/>
      <c r="AR13" s="184"/>
      <c r="AS13" s="184"/>
      <c r="AT13" s="184"/>
      <c r="AU13" s="184"/>
      <c r="AV13" s="184"/>
      <c r="AW13" s="184"/>
      <c r="AX13" s="184"/>
      <c r="AY13" s="184"/>
      <c r="AZ13" s="184"/>
      <c r="BA13" s="184"/>
      <c r="BB13" s="184"/>
      <c r="BC13" s="184"/>
      <c r="BD13" s="184"/>
      <c r="BE13" s="184"/>
      <c r="BF13" s="184"/>
      <c r="BG13" s="184"/>
      <c r="BH13" s="184"/>
      <c r="BI13" s="184"/>
      <c r="BJ13" s="184"/>
      <c r="BK13" s="184"/>
      <c r="BL13" s="184"/>
      <c r="BM13" s="184"/>
      <c r="BN13" s="184"/>
      <c r="BO13" s="184"/>
      <c r="BP13" s="184"/>
      <c r="BQ13" s="184"/>
      <c r="BR13" s="184"/>
      <c r="BS13" s="184"/>
      <c r="BT13" s="184"/>
      <c r="BU13" s="184"/>
      <c r="BV13" s="184"/>
      <c r="BW13" s="184"/>
      <c r="BX13" s="184"/>
      <c r="BY13" s="184"/>
      <c r="BZ13" s="184"/>
      <c r="CA13" s="184"/>
      <c r="CB13" s="184"/>
    </row>
    <row r="14" spans="1:80" ht="13.8">
      <c r="B14" s="185"/>
      <c r="C14" s="186" t="s">
        <v>93</v>
      </c>
      <c r="D14" s="186"/>
      <c r="E14" s="186"/>
      <c r="F14" s="186"/>
      <c r="G14" s="186"/>
      <c r="H14" s="189"/>
      <c r="I14" s="189"/>
      <c r="J14" s="185"/>
      <c r="K14" s="185"/>
      <c r="L14" s="185"/>
      <c r="M14" s="184"/>
      <c r="N14" s="184"/>
      <c r="O14" s="184"/>
      <c r="P14" s="184"/>
      <c r="Q14" s="184"/>
      <c r="R14" s="184"/>
      <c r="S14" s="184"/>
      <c r="T14" s="184"/>
      <c r="U14" s="184"/>
      <c r="V14" s="184"/>
      <c r="W14" s="184"/>
      <c r="X14" s="184"/>
      <c r="Y14" s="184"/>
      <c r="Z14" s="184"/>
      <c r="AA14" s="184"/>
      <c r="AB14" s="184"/>
      <c r="AC14" s="184"/>
      <c r="AD14" s="184"/>
      <c r="AE14" s="184"/>
      <c r="AF14" s="184"/>
      <c r="AG14" s="184"/>
      <c r="AH14" s="184"/>
      <c r="AI14" s="184"/>
      <c r="AJ14" s="184"/>
      <c r="AK14" s="184"/>
      <c r="AL14" s="184"/>
      <c r="AM14" s="184"/>
      <c r="AN14" s="184"/>
      <c r="AO14" s="184"/>
      <c r="AP14" s="184"/>
      <c r="AQ14" s="184"/>
      <c r="AR14" s="184"/>
      <c r="AS14" s="184"/>
      <c r="AT14" s="184"/>
      <c r="AU14" s="184"/>
      <c r="AV14" s="184"/>
      <c r="AW14" s="184"/>
      <c r="AX14" s="184"/>
      <c r="AY14" s="184"/>
      <c r="AZ14" s="184"/>
      <c r="BA14" s="184"/>
      <c r="BB14" s="184"/>
      <c r="BC14" s="184"/>
      <c r="BD14" s="184"/>
      <c r="BE14" s="184"/>
      <c r="BF14" s="184"/>
      <c r="BG14" s="184"/>
      <c r="BH14" s="184"/>
      <c r="BI14" s="184"/>
      <c r="BJ14" s="184"/>
      <c r="BK14" s="184"/>
      <c r="BL14" s="184"/>
      <c r="BM14" s="184"/>
      <c r="BN14" s="184"/>
      <c r="BO14" s="184"/>
      <c r="BP14" s="184"/>
      <c r="BQ14" s="184"/>
      <c r="BR14" s="184"/>
      <c r="BS14" s="184"/>
      <c r="BT14" s="184"/>
      <c r="BU14" s="184"/>
      <c r="BV14" s="184"/>
      <c r="BW14" s="184"/>
      <c r="BX14" s="184"/>
      <c r="BY14" s="184"/>
      <c r="BZ14" s="184"/>
      <c r="CA14" s="184"/>
      <c r="CB14" s="184"/>
    </row>
    <row r="15" spans="1:80" ht="13.8">
      <c r="B15" s="185"/>
      <c r="C15" s="186" t="s">
        <v>9</v>
      </c>
      <c r="D15" s="186"/>
      <c r="E15" s="186"/>
      <c r="F15" s="186"/>
      <c r="G15" s="186"/>
      <c r="H15" s="188"/>
      <c r="I15" s="188"/>
      <c r="J15" s="185"/>
      <c r="K15" s="185"/>
      <c r="L15" s="185"/>
      <c r="M15" s="184"/>
      <c r="N15" s="184"/>
      <c r="O15" s="184"/>
      <c r="P15" s="184"/>
      <c r="Q15" s="184"/>
      <c r="R15" s="184"/>
      <c r="S15" s="184"/>
      <c r="T15" s="184"/>
      <c r="U15" s="184"/>
      <c r="V15" s="184"/>
      <c r="W15" s="184"/>
      <c r="X15" s="184"/>
      <c r="Y15" s="184"/>
      <c r="Z15" s="184"/>
      <c r="AA15" s="184"/>
      <c r="AB15" s="184"/>
      <c r="AC15" s="184"/>
      <c r="AD15" s="184"/>
      <c r="AE15" s="184"/>
      <c r="AF15" s="184"/>
      <c r="AG15" s="184"/>
      <c r="AH15" s="184"/>
      <c r="AI15" s="184"/>
      <c r="AJ15" s="184"/>
      <c r="AK15" s="184"/>
      <c r="AL15" s="184"/>
      <c r="AM15" s="184"/>
      <c r="AN15" s="184"/>
      <c r="AO15" s="184"/>
      <c r="AP15" s="184"/>
      <c r="AQ15" s="184"/>
      <c r="AR15" s="184"/>
      <c r="AS15" s="184"/>
      <c r="AT15" s="184"/>
      <c r="AU15" s="184"/>
      <c r="AV15" s="184"/>
      <c r="AW15" s="184"/>
      <c r="AX15" s="184"/>
      <c r="AY15" s="184"/>
      <c r="AZ15" s="184"/>
      <c r="BA15" s="184"/>
      <c r="BB15" s="184"/>
      <c r="BC15" s="184"/>
      <c r="BD15" s="184"/>
      <c r="BE15" s="184"/>
      <c r="BF15" s="184"/>
      <c r="BG15" s="184"/>
      <c r="BH15" s="184"/>
      <c r="BI15" s="184"/>
      <c r="BJ15" s="184"/>
      <c r="BK15" s="184"/>
      <c r="BL15" s="184"/>
      <c r="BM15" s="184"/>
      <c r="BN15" s="184"/>
      <c r="BO15" s="184"/>
      <c r="BP15" s="184"/>
      <c r="BQ15" s="184"/>
      <c r="BR15" s="184"/>
      <c r="BS15" s="184"/>
      <c r="BT15" s="184"/>
      <c r="BU15" s="184"/>
      <c r="BV15" s="184"/>
      <c r="BW15" s="184"/>
      <c r="BX15" s="184"/>
      <c r="BY15" s="184"/>
      <c r="BZ15" s="184"/>
      <c r="CA15" s="184"/>
      <c r="CB15" s="184"/>
    </row>
    <row r="16" spans="1:80" ht="13.8">
      <c r="B16" s="185"/>
      <c r="C16" s="186" t="s">
        <v>92</v>
      </c>
      <c r="D16" s="186"/>
      <c r="E16" s="186"/>
      <c r="F16" s="186"/>
      <c r="G16" s="186"/>
      <c r="H16" s="187"/>
      <c r="I16" s="187"/>
      <c r="J16" s="185"/>
      <c r="K16" s="185"/>
      <c r="L16" s="185"/>
      <c r="M16" s="184"/>
      <c r="N16" s="184"/>
      <c r="O16" s="184"/>
      <c r="P16" s="184"/>
      <c r="Q16" s="184"/>
      <c r="R16" s="184"/>
      <c r="S16" s="184"/>
      <c r="T16" s="184"/>
      <c r="U16" s="184"/>
      <c r="V16" s="184"/>
      <c r="W16" s="184"/>
      <c r="X16" s="184"/>
      <c r="Y16" s="184"/>
      <c r="Z16" s="184"/>
      <c r="AA16" s="184"/>
      <c r="AB16" s="184"/>
      <c r="AC16" s="184"/>
      <c r="AD16" s="184"/>
      <c r="AE16" s="184"/>
      <c r="AF16" s="184"/>
      <c r="AG16" s="184"/>
      <c r="AH16" s="184"/>
      <c r="AI16" s="184"/>
      <c r="AJ16" s="184"/>
      <c r="AK16" s="184"/>
      <c r="AL16" s="184"/>
      <c r="AM16" s="184"/>
      <c r="AN16" s="184"/>
      <c r="AO16" s="184"/>
      <c r="AP16" s="184"/>
      <c r="AQ16" s="184"/>
      <c r="AR16" s="184"/>
      <c r="AS16" s="184"/>
      <c r="AT16" s="184"/>
      <c r="AU16" s="184"/>
      <c r="AV16" s="184"/>
      <c r="AW16" s="184"/>
      <c r="AX16" s="184"/>
      <c r="AY16" s="184"/>
      <c r="AZ16" s="184"/>
      <c r="BA16" s="184"/>
      <c r="BB16" s="184"/>
      <c r="BC16" s="184"/>
      <c r="BD16" s="184"/>
      <c r="BE16" s="184"/>
      <c r="BF16" s="184"/>
      <c r="BG16" s="184"/>
      <c r="BH16" s="184"/>
      <c r="BI16" s="184"/>
      <c r="BJ16" s="184"/>
      <c r="BK16" s="184"/>
      <c r="BL16" s="184"/>
      <c r="BM16" s="184"/>
      <c r="BN16" s="184"/>
      <c r="BO16" s="184"/>
      <c r="BP16" s="184"/>
      <c r="BQ16" s="184"/>
      <c r="BR16" s="184"/>
      <c r="BS16" s="184"/>
      <c r="BT16" s="184"/>
      <c r="BU16" s="184"/>
      <c r="BV16" s="184"/>
      <c r="BW16" s="184"/>
      <c r="BX16" s="184"/>
      <c r="BY16" s="184"/>
      <c r="BZ16" s="184"/>
      <c r="CA16" s="184"/>
      <c r="CB16" s="184"/>
    </row>
    <row r="17" spans="2:80" ht="13.8">
      <c r="B17" s="185"/>
      <c r="C17" s="186" t="s">
        <v>91</v>
      </c>
      <c r="D17" s="186"/>
      <c r="E17" s="186"/>
      <c r="F17" s="186"/>
      <c r="G17" s="186"/>
      <c r="H17" s="187"/>
      <c r="I17" s="186"/>
      <c r="J17" s="185"/>
      <c r="K17" s="185"/>
      <c r="L17" s="185"/>
      <c r="M17" s="184"/>
      <c r="N17" s="184"/>
      <c r="O17" s="184"/>
      <c r="P17" s="184"/>
      <c r="Q17" s="184"/>
      <c r="R17" s="184"/>
      <c r="S17" s="184"/>
      <c r="T17" s="184"/>
      <c r="U17" s="184"/>
      <c r="V17" s="184"/>
      <c r="W17" s="184"/>
      <c r="X17" s="184"/>
      <c r="Y17" s="184"/>
      <c r="Z17" s="184"/>
      <c r="AA17" s="184"/>
      <c r="AB17" s="184"/>
      <c r="AC17" s="184"/>
      <c r="AD17" s="184"/>
      <c r="AE17" s="184"/>
      <c r="AF17" s="184"/>
      <c r="AG17" s="184"/>
      <c r="AH17" s="184"/>
      <c r="AI17" s="184"/>
      <c r="AJ17" s="184"/>
      <c r="AK17" s="184"/>
      <c r="AL17" s="184"/>
      <c r="AM17" s="184"/>
      <c r="AN17" s="184"/>
      <c r="AO17" s="184"/>
      <c r="AP17" s="184"/>
      <c r="AQ17" s="184"/>
      <c r="AR17" s="184"/>
      <c r="AS17" s="184"/>
      <c r="AT17" s="184"/>
      <c r="AU17" s="184"/>
      <c r="AV17" s="184"/>
      <c r="AW17" s="184"/>
      <c r="AX17" s="184"/>
      <c r="AY17" s="184"/>
      <c r="AZ17" s="184"/>
      <c r="BA17" s="184"/>
      <c r="BB17" s="184"/>
      <c r="BC17" s="184"/>
      <c r="BD17" s="184"/>
      <c r="BE17" s="184"/>
      <c r="BF17" s="184"/>
      <c r="BG17" s="184"/>
      <c r="BH17" s="184"/>
      <c r="BI17" s="184"/>
      <c r="BJ17" s="184"/>
      <c r="BK17" s="184"/>
      <c r="BL17" s="184"/>
      <c r="BM17" s="184"/>
      <c r="BN17" s="184"/>
      <c r="BO17" s="184"/>
      <c r="BP17" s="184"/>
      <c r="BQ17" s="184"/>
      <c r="BR17" s="184"/>
      <c r="BS17" s="184"/>
      <c r="BT17" s="184"/>
      <c r="BU17" s="184"/>
      <c r="BV17" s="184"/>
      <c r="BW17" s="184"/>
      <c r="BX17" s="184"/>
      <c r="BY17" s="184"/>
      <c r="BZ17" s="184"/>
      <c r="CA17" s="184"/>
      <c r="CB17" s="184"/>
    </row>
    <row r="18" spans="2:80" ht="13.8">
      <c r="B18" s="185"/>
      <c r="C18" s="186" t="s">
        <v>90</v>
      </c>
      <c r="D18" s="186"/>
      <c r="E18" s="186"/>
      <c r="F18" s="186"/>
      <c r="G18" s="186"/>
      <c r="H18" s="186"/>
      <c r="I18" s="186"/>
      <c r="J18" s="185"/>
      <c r="K18" s="185"/>
      <c r="L18" s="185"/>
      <c r="M18" s="184"/>
      <c r="N18" s="184"/>
      <c r="O18" s="184"/>
      <c r="P18" s="184"/>
      <c r="Q18" s="184"/>
      <c r="R18" s="184"/>
      <c r="S18" s="184"/>
      <c r="T18" s="184"/>
      <c r="U18" s="184"/>
      <c r="V18" s="184"/>
      <c r="W18" s="184"/>
      <c r="X18" s="184"/>
      <c r="Y18" s="184"/>
      <c r="Z18" s="184"/>
      <c r="AA18" s="184"/>
      <c r="AB18" s="184"/>
      <c r="AC18" s="184"/>
      <c r="AD18" s="184"/>
      <c r="AE18" s="184"/>
      <c r="AF18" s="184"/>
      <c r="AG18" s="184"/>
      <c r="AH18" s="184"/>
      <c r="AI18" s="184"/>
      <c r="AJ18" s="184"/>
      <c r="AK18" s="184"/>
      <c r="AL18" s="184"/>
      <c r="AM18" s="184"/>
      <c r="AN18" s="184"/>
      <c r="AO18" s="184"/>
      <c r="AP18" s="184"/>
      <c r="AQ18" s="184"/>
      <c r="AR18" s="184"/>
      <c r="AS18" s="184"/>
      <c r="AT18" s="184"/>
      <c r="AU18" s="184"/>
      <c r="AV18" s="184"/>
      <c r="AW18" s="184"/>
      <c r="AX18" s="184"/>
      <c r="AY18" s="184"/>
      <c r="AZ18" s="184"/>
      <c r="BA18" s="184"/>
      <c r="BB18" s="184"/>
      <c r="BC18" s="184"/>
      <c r="BD18" s="184"/>
      <c r="BE18" s="184"/>
      <c r="BF18" s="184"/>
      <c r="BG18" s="184"/>
      <c r="BH18" s="184"/>
      <c r="BI18" s="184"/>
      <c r="BJ18" s="184"/>
      <c r="BK18" s="184"/>
      <c r="BL18" s="184"/>
      <c r="BM18" s="184"/>
      <c r="BN18" s="184"/>
      <c r="BO18" s="184"/>
      <c r="BP18" s="184"/>
      <c r="BQ18" s="184"/>
      <c r="BR18" s="184"/>
      <c r="BS18" s="184"/>
      <c r="BT18" s="184"/>
      <c r="BU18" s="184"/>
      <c r="BV18" s="184"/>
      <c r="BW18" s="184"/>
      <c r="BX18" s="184"/>
      <c r="BY18" s="184"/>
      <c r="BZ18" s="184"/>
      <c r="CA18" s="184"/>
      <c r="CB18" s="184"/>
    </row>
    <row r="19" spans="2:80" ht="13.8">
      <c r="B19" s="185"/>
      <c r="C19" s="186" t="s">
        <v>89</v>
      </c>
      <c r="D19" s="186"/>
      <c r="E19" s="186"/>
      <c r="F19" s="186"/>
      <c r="G19" s="186"/>
      <c r="H19" s="186"/>
      <c r="I19" s="186"/>
      <c r="J19" s="185"/>
      <c r="K19" s="185"/>
      <c r="L19" s="185"/>
      <c r="M19" s="184"/>
      <c r="N19" s="184"/>
      <c r="O19" s="184"/>
      <c r="P19" s="184"/>
      <c r="Q19" s="184"/>
      <c r="R19" s="184"/>
      <c r="S19" s="184"/>
      <c r="T19" s="184"/>
      <c r="U19" s="184"/>
      <c r="V19" s="184"/>
      <c r="W19" s="184"/>
      <c r="X19" s="184"/>
      <c r="Y19" s="184"/>
      <c r="Z19" s="184"/>
      <c r="AA19" s="184"/>
      <c r="AB19" s="184"/>
      <c r="AC19" s="184"/>
      <c r="AD19" s="184"/>
      <c r="AE19" s="184"/>
      <c r="AF19" s="184"/>
      <c r="AG19" s="184"/>
      <c r="AH19" s="184"/>
      <c r="AI19" s="184"/>
      <c r="AJ19" s="184"/>
      <c r="AK19" s="184"/>
      <c r="AL19" s="184"/>
      <c r="AM19" s="184"/>
      <c r="AN19" s="184"/>
      <c r="AO19" s="184"/>
      <c r="AP19" s="184"/>
      <c r="AQ19" s="184"/>
      <c r="AR19" s="184"/>
      <c r="AS19" s="184"/>
      <c r="AT19" s="184"/>
      <c r="AU19" s="184"/>
      <c r="AV19" s="184"/>
      <c r="AW19" s="184"/>
      <c r="AX19" s="184"/>
      <c r="AY19" s="184"/>
      <c r="AZ19" s="184"/>
      <c r="BA19" s="184"/>
      <c r="BB19" s="184"/>
      <c r="BC19" s="184"/>
      <c r="BD19" s="184"/>
      <c r="BE19" s="184"/>
      <c r="BF19" s="184"/>
      <c r="BG19" s="184"/>
      <c r="BH19" s="184"/>
      <c r="BI19" s="184"/>
      <c r="BJ19" s="184"/>
      <c r="BK19" s="184"/>
      <c r="BL19" s="184"/>
      <c r="BM19" s="184"/>
      <c r="BN19" s="184"/>
      <c r="BO19" s="184"/>
      <c r="BP19" s="184"/>
      <c r="BQ19" s="184"/>
      <c r="BR19" s="184"/>
      <c r="BS19" s="184"/>
      <c r="BT19" s="184"/>
      <c r="BU19" s="184"/>
      <c r="BV19" s="184"/>
      <c r="BW19" s="184"/>
      <c r="BX19" s="184"/>
      <c r="BY19" s="184"/>
      <c r="BZ19" s="184"/>
      <c r="CA19" s="184"/>
      <c r="CB19" s="184"/>
    </row>
    <row r="20" spans="2:80" ht="13.8">
      <c r="B20" s="185"/>
      <c r="C20" s="186" t="s">
        <v>10</v>
      </c>
      <c r="D20" s="186"/>
      <c r="E20" s="186"/>
      <c r="F20" s="186"/>
      <c r="G20" s="186"/>
      <c r="H20" s="186"/>
      <c r="I20" s="186"/>
      <c r="J20" s="185"/>
      <c r="K20" s="185"/>
      <c r="L20" s="185"/>
      <c r="M20" s="184"/>
      <c r="N20" s="184"/>
      <c r="O20" s="184"/>
      <c r="P20" s="184"/>
      <c r="Q20" s="184"/>
      <c r="R20" s="184"/>
      <c r="S20" s="184"/>
      <c r="T20" s="184"/>
      <c r="U20" s="184"/>
      <c r="V20" s="184"/>
      <c r="W20" s="184"/>
      <c r="X20" s="184"/>
      <c r="Y20" s="184"/>
      <c r="Z20" s="184"/>
      <c r="AA20" s="184"/>
      <c r="AB20" s="184"/>
      <c r="AC20" s="184"/>
      <c r="AD20" s="184"/>
      <c r="AE20" s="184"/>
      <c r="AF20" s="184"/>
      <c r="AG20" s="184"/>
      <c r="AH20" s="184"/>
      <c r="AI20" s="184"/>
      <c r="AJ20" s="184"/>
      <c r="AK20" s="184"/>
      <c r="AL20" s="184"/>
      <c r="AM20" s="184"/>
      <c r="AN20" s="184"/>
      <c r="AO20" s="184"/>
      <c r="AP20" s="184"/>
      <c r="AQ20" s="184"/>
      <c r="AR20" s="184"/>
      <c r="AS20" s="184"/>
      <c r="AT20" s="184"/>
      <c r="AU20" s="184"/>
      <c r="AV20" s="184"/>
      <c r="AW20" s="184"/>
      <c r="AX20" s="184"/>
      <c r="AY20" s="184"/>
      <c r="AZ20" s="184"/>
      <c r="BA20" s="184"/>
      <c r="BB20" s="184"/>
      <c r="BC20" s="184"/>
      <c r="BD20" s="184"/>
      <c r="BE20" s="184"/>
      <c r="BF20" s="184"/>
      <c r="BG20" s="184"/>
      <c r="BH20" s="184"/>
      <c r="BI20" s="184"/>
      <c r="BJ20" s="184"/>
      <c r="BK20" s="184"/>
      <c r="BL20" s="184"/>
      <c r="BM20" s="184"/>
      <c r="BN20" s="184"/>
      <c r="BO20" s="184"/>
      <c r="BP20" s="184"/>
      <c r="BQ20" s="184"/>
      <c r="BR20" s="184"/>
      <c r="BS20" s="184"/>
      <c r="BT20" s="184"/>
      <c r="BU20" s="184"/>
      <c r="BV20" s="184"/>
      <c r="BW20" s="184"/>
      <c r="BX20" s="184"/>
      <c r="BY20" s="184"/>
      <c r="BZ20" s="184"/>
      <c r="CA20" s="184"/>
      <c r="CB20" s="184"/>
    </row>
    <row r="21" spans="2:80" ht="13.8">
      <c r="B21" s="185"/>
      <c r="C21" s="186" t="s">
        <v>88</v>
      </c>
      <c r="D21" s="186"/>
      <c r="E21" s="186"/>
      <c r="F21" s="186"/>
      <c r="G21" s="186"/>
      <c r="H21" s="186"/>
      <c r="I21" s="186"/>
      <c r="J21" s="185"/>
      <c r="K21" s="185"/>
      <c r="L21" s="185"/>
      <c r="M21" s="184"/>
      <c r="N21" s="184"/>
      <c r="O21" s="184"/>
      <c r="P21" s="184"/>
      <c r="Q21" s="184"/>
      <c r="R21" s="184"/>
      <c r="S21" s="184"/>
      <c r="T21" s="184"/>
      <c r="U21" s="184"/>
      <c r="V21" s="184"/>
      <c r="W21" s="184"/>
      <c r="X21" s="184"/>
      <c r="Y21" s="184"/>
      <c r="Z21" s="184"/>
      <c r="AA21" s="184"/>
      <c r="AB21" s="184"/>
      <c r="AC21" s="184"/>
      <c r="AD21" s="184"/>
      <c r="AE21" s="184"/>
      <c r="AF21" s="184"/>
      <c r="AG21" s="184"/>
      <c r="AH21" s="184"/>
      <c r="AI21" s="184"/>
      <c r="AJ21" s="184"/>
      <c r="AK21" s="184"/>
      <c r="AL21" s="184"/>
      <c r="AM21" s="184"/>
      <c r="AN21" s="184"/>
      <c r="AO21" s="184"/>
      <c r="AP21" s="184"/>
      <c r="AQ21" s="184"/>
      <c r="AR21" s="184"/>
      <c r="AS21" s="184"/>
      <c r="AT21" s="184"/>
      <c r="AU21" s="184"/>
      <c r="AV21" s="184"/>
      <c r="AW21" s="184"/>
      <c r="AX21" s="184"/>
      <c r="AY21" s="184"/>
      <c r="AZ21" s="184"/>
      <c r="BA21" s="184"/>
      <c r="BB21" s="184"/>
      <c r="BC21" s="184"/>
      <c r="BD21" s="184"/>
      <c r="BE21" s="184"/>
      <c r="BF21" s="184"/>
      <c r="BG21" s="184"/>
      <c r="BH21" s="184"/>
      <c r="BI21" s="184"/>
      <c r="BJ21" s="184"/>
      <c r="BK21" s="184"/>
      <c r="BL21" s="184"/>
      <c r="BM21" s="184"/>
      <c r="BN21" s="184"/>
      <c r="BO21" s="184"/>
      <c r="BP21" s="184"/>
      <c r="BQ21" s="184"/>
      <c r="BR21" s="184"/>
      <c r="BS21" s="184"/>
      <c r="BT21" s="184"/>
      <c r="BU21" s="184"/>
      <c r="BV21" s="184"/>
      <c r="BW21" s="184"/>
      <c r="BX21" s="184"/>
      <c r="BY21" s="184"/>
      <c r="BZ21" s="184"/>
      <c r="CA21" s="184"/>
      <c r="CB21" s="184"/>
    </row>
    <row r="22" spans="2:80" ht="13.8">
      <c r="B22" s="185"/>
      <c r="C22" s="186" t="s">
        <v>87</v>
      </c>
      <c r="D22" s="186"/>
      <c r="E22" s="186"/>
      <c r="F22" s="186"/>
      <c r="G22" s="186"/>
      <c r="H22" s="186"/>
      <c r="I22" s="186"/>
      <c r="J22" s="185"/>
      <c r="K22" s="185"/>
      <c r="L22" s="185"/>
      <c r="M22" s="184"/>
      <c r="N22" s="184"/>
      <c r="O22" s="184"/>
      <c r="P22" s="184"/>
      <c r="Q22" s="184"/>
      <c r="R22" s="184"/>
      <c r="S22" s="184"/>
      <c r="T22" s="184"/>
      <c r="U22" s="184"/>
      <c r="V22" s="184"/>
      <c r="W22" s="184"/>
      <c r="X22" s="184"/>
      <c r="Y22" s="184"/>
      <c r="Z22" s="184"/>
      <c r="AA22" s="184"/>
      <c r="AB22" s="184"/>
      <c r="AC22" s="184"/>
      <c r="AD22" s="184"/>
      <c r="AE22" s="184"/>
      <c r="AF22" s="184"/>
      <c r="AG22" s="184"/>
      <c r="AH22" s="184"/>
      <c r="AI22" s="184"/>
      <c r="AJ22" s="184"/>
      <c r="AK22" s="184"/>
      <c r="AL22" s="184"/>
      <c r="AM22" s="184"/>
      <c r="AN22" s="184"/>
      <c r="AO22" s="184"/>
      <c r="AP22" s="184"/>
      <c r="AQ22" s="184"/>
      <c r="AR22" s="184"/>
      <c r="AS22" s="184"/>
      <c r="AT22" s="184"/>
      <c r="AU22" s="184"/>
      <c r="AV22" s="184"/>
      <c r="AW22" s="184"/>
      <c r="AX22" s="184"/>
      <c r="AY22" s="184"/>
      <c r="AZ22" s="184"/>
      <c r="BA22" s="184"/>
      <c r="BB22" s="184"/>
      <c r="BC22" s="184"/>
      <c r="BD22" s="184"/>
      <c r="BE22" s="184"/>
      <c r="BF22" s="184"/>
      <c r="BG22" s="184"/>
      <c r="BH22" s="184"/>
      <c r="BI22" s="184"/>
      <c r="BJ22" s="184"/>
      <c r="BK22" s="184"/>
      <c r="BL22" s="184"/>
      <c r="BM22" s="184"/>
      <c r="BN22" s="184"/>
      <c r="BO22" s="184"/>
      <c r="BP22" s="184"/>
      <c r="BQ22" s="184"/>
      <c r="BR22" s="184"/>
      <c r="BS22" s="184"/>
      <c r="BT22" s="184"/>
      <c r="BU22" s="184"/>
      <c r="BV22" s="184"/>
      <c r="BW22" s="184"/>
      <c r="BX22" s="184"/>
      <c r="BY22" s="184"/>
      <c r="BZ22" s="184"/>
      <c r="CA22" s="184"/>
      <c r="CB22" s="184"/>
    </row>
    <row r="23" spans="2:80" ht="13.8">
      <c r="B23" s="185"/>
      <c r="C23" s="186" t="s">
        <v>11</v>
      </c>
      <c r="D23" s="186"/>
      <c r="E23" s="186"/>
      <c r="F23" s="186"/>
      <c r="G23" s="186"/>
      <c r="H23" s="186"/>
      <c r="I23" s="186"/>
      <c r="J23" s="185"/>
      <c r="K23" s="185"/>
      <c r="L23" s="185"/>
      <c r="M23" s="184"/>
      <c r="N23" s="184"/>
      <c r="O23" s="184"/>
      <c r="P23" s="184"/>
      <c r="Q23" s="184"/>
      <c r="R23" s="184"/>
      <c r="S23" s="184"/>
      <c r="T23" s="184"/>
      <c r="U23" s="184"/>
      <c r="V23" s="184"/>
      <c r="W23" s="184"/>
      <c r="X23" s="184"/>
      <c r="Y23" s="184"/>
      <c r="Z23" s="184"/>
      <c r="AA23" s="184"/>
      <c r="AB23" s="184"/>
      <c r="AC23" s="184"/>
      <c r="AD23" s="184"/>
      <c r="AE23" s="184"/>
      <c r="AF23" s="184"/>
      <c r="AG23" s="184"/>
      <c r="AH23" s="184"/>
      <c r="AI23" s="184"/>
      <c r="AJ23" s="184"/>
      <c r="AK23" s="184"/>
      <c r="AL23" s="184"/>
      <c r="AM23" s="184"/>
      <c r="AN23" s="184"/>
      <c r="AO23" s="184"/>
      <c r="AP23" s="184"/>
      <c r="AQ23" s="184"/>
      <c r="AR23" s="184"/>
      <c r="AS23" s="184"/>
      <c r="AT23" s="184"/>
      <c r="AU23" s="184"/>
      <c r="AV23" s="184"/>
      <c r="AW23" s="184"/>
      <c r="AX23" s="184"/>
      <c r="AY23" s="184"/>
      <c r="AZ23" s="184"/>
      <c r="BA23" s="184"/>
      <c r="BB23" s="184"/>
      <c r="BC23" s="184"/>
      <c r="BD23" s="184"/>
      <c r="BE23" s="184"/>
      <c r="BF23" s="184"/>
      <c r="BG23" s="184"/>
      <c r="BH23" s="184"/>
      <c r="BI23" s="184"/>
      <c r="BJ23" s="184"/>
      <c r="BK23" s="184"/>
      <c r="BL23" s="184"/>
      <c r="BM23" s="184"/>
      <c r="BN23" s="184"/>
      <c r="BO23" s="184"/>
      <c r="BP23" s="184"/>
      <c r="BQ23" s="184"/>
      <c r="BR23" s="184"/>
      <c r="BS23" s="184"/>
      <c r="BT23" s="184"/>
      <c r="BU23" s="184"/>
      <c r="BV23" s="184"/>
      <c r="BW23" s="184"/>
      <c r="BX23" s="184"/>
      <c r="BY23" s="184"/>
      <c r="BZ23" s="184"/>
      <c r="CA23" s="184"/>
      <c r="CB23" s="184"/>
    </row>
    <row r="24" spans="2:80" ht="13.8">
      <c r="B24" s="185"/>
      <c r="C24" s="186" t="s">
        <v>86</v>
      </c>
      <c r="D24" s="186"/>
      <c r="E24" s="186"/>
      <c r="F24" s="186"/>
      <c r="G24" s="186"/>
      <c r="H24" s="186"/>
      <c r="I24" s="186"/>
      <c r="J24" s="185"/>
      <c r="K24" s="185"/>
      <c r="L24" s="185"/>
      <c r="M24" s="184"/>
      <c r="N24" s="184"/>
      <c r="O24" s="184"/>
      <c r="P24" s="184"/>
      <c r="Q24" s="184"/>
      <c r="R24" s="184"/>
      <c r="S24" s="184"/>
      <c r="T24" s="184"/>
      <c r="U24" s="184"/>
      <c r="V24" s="184"/>
      <c r="W24" s="184"/>
      <c r="X24" s="184"/>
      <c r="Y24" s="184"/>
      <c r="Z24" s="184"/>
      <c r="AA24" s="184"/>
      <c r="AB24" s="184"/>
      <c r="AC24" s="184"/>
      <c r="AD24" s="184"/>
      <c r="AE24" s="184"/>
      <c r="AF24" s="184"/>
      <c r="AG24" s="184"/>
      <c r="AH24" s="184"/>
      <c r="AI24" s="184"/>
      <c r="AJ24" s="184"/>
      <c r="AK24" s="184"/>
      <c r="AL24" s="184"/>
      <c r="AM24" s="184"/>
      <c r="AN24" s="184"/>
      <c r="AO24" s="184"/>
      <c r="AP24" s="184"/>
      <c r="AQ24" s="184"/>
      <c r="AR24" s="184"/>
      <c r="AS24" s="184"/>
      <c r="AT24" s="184"/>
      <c r="AU24" s="184"/>
      <c r="AV24" s="184"/>
      <c r="AW24" s="184"/>
      <c r="AX24" s="184"/>
      <c r="AY24" s="184"/>
      <c r="AZ24" s="184"/>
      <c r="BA24" s="184"/>
      <c r="BB24" s="184"/>
      <c r="BC24" s="184"/>
      <c r="BD24" s="184"/>
      <c r="BE24" s="184"/>
      <c r="BF24" s="184"/>
      <c r="BG24" s="184"/>
      <c r="BH24" s="184"/>
      <c r="BI24" s="184"/>
      <c r="BJ24" s="184"/>
      <c r="BK24" s="184"/>
      <c r="BL24" s="184"/>
      <c r="BM24" s="184"/>
      <c r="BN24" s="184"/>
      <c r="BO24" s="184"/>
      <c r="BP24" s="184"/>
      <c r="BQ24" s="184"/>
      <c r="BR24" s="184"/>
      <c r="BS24" s="184"/>
      <c r="BT24" s="184"/>
      <c r="BU24" s="184"/>
      <c r="BV24" s="184"/>
      <c r="BW24" s="184"/>
      <c r="BX24" s="184"/>
      <c r="BY24" s="184"/>
      <c r="BZ24" s="184"/>
      <c r="CA24" s="184"/>
      <c r="CB24" s="184"/>
    </row>
    <row r="25" spans="2:80" ht="13.8">
      <c r="B25" s="185"/>
      <c r="C25" s="186" t="s">
        <v>85</v>
      </c>
      <c r="D25" s="186"/>
      <c r="E25" s="186"/>
      <c r="F25" s="186"/>
      <c r="G25" s="186"/>
      <c r="H25" s="186"/>
      <c r="I25" s="186"/>
      <c r="J25" s="185"/>
      <c r="K25" s="185"/>
      <c r="L25" s="185"/>
      <c r="M25" s="184"/>
      <c r="N25" s="184"/>
      <c r="O25" s="184"/>
      <c r="P25" s="184"/>
      <c r="Q25" s="184"/>
      <c r="R25" s="184"/>
      <c r="S25" s="184"/>
      <c r="T25" s="184"/>
      <c r="U25" s="184"/>
      <c r="V25" s="184"/>
      <c r="W25" s="184"/>
      <c r="X25" s="184"/>
      <c r="Y25" s="184"/>
      <c r="Z25" s="184"/>
      <c r="AA25" s="184"/>
      <c r="AB25" s="184"/>
      <c r="AC25" s="184"/>
      <c r="AD25" s="184"/>
      <c r="AE25" s="184"/>
      <c r="AF25" s="184"/>
      <c r="AG25" s="184"/>
      <c r="AH25" s="184"/>
      <c r="AI25" s="184"/>
      <c r="AJ25" s="184"/>
      <c r="AK25" s="184"/>
      <c r="AL25" s="184"/>
      <c r="AM25" s="184"/>
      <c r="AN25" s="184"/>
      <c r="AO25" s="184"/>
      <c r="AP25" s="184"/>
      <c r="AQ25" s="184"/>
      <c r="AR25" s="184"/>
      <c r="AS25" s="184"/>
      <c r="AT25" s="184"/>
      <c r="AU25" s="184"/>
      <c r="AV25" s="184"/>
      <c r="AW25" s="184"/>
      <c r="AX25" s="184"/>
      <c r="AY25" s="184"/>
      <c r="AZ25" s="184"/>
      <c r="BA25" s="184"/>
      <c r="BB25" s="184"/>
      <c r="BC25" s="184"/>
      <c r="BD25" s="184"/>
      <c r="BE25" s="184"/>
      <c r="BF25" s="184"/>
      <c r="BG25" s="184"/>
      <c r="BH25" s="184"/>
      <c r="BI25" s="184"/>
      <c r="BJ25" s="184"/>
      <c r="BK25" s="184"/>
      <c r="BL25" s="184"/>
      <c r="BM25" s="184"/>
      <c r="BN25" s="184"/>
      <c r="BO25" s="184"/>
      <c r="BP25" s="184"/>
      <c r="BQ25" s="184"/>
      <c r="BR25" s="184"/>
      <c r="BS25" s="184"/>
      <c r="BT25" s="184"/>
      <c r="BU25" s="184"/>
      <c r="BV25" s="184"/>
      <c r="BW25" s="184"/>
      <c r="BX25" s="184"/>
      <c r="BY25" s="184"/>
      <c r="BZ25" s="184"/>
      <c r="CA25" s="184"/>
      <c r="CB25" s="184"/>
    </row>
    <row r="26" spans="2:80" ht="13.8">
      <c r="B26" s="185"/>
      <c r="C26" s="186" t="s">
        <v>84</v>
      </c>
      <c r="D26" s="186"/>
      <c r="E26" s="186"/>
      <c r="F26" s="186"/>
      <c r="G26" s="186"/>
      <c r="H26" s="186"/>
      <c r="I26" s="186"/>
      <c r="J26" s="185"/>
      <c r="K26" s="185"/>
      <c r="L26" s="185"/>
      <c r="M26" s="184"/>
      <c r="N26" s="184"/>
      <c r="O26" s="184"/>
      <c r="P26" s="184"/>
      <c r="Q26" s="184"/>
      <c r="R26" s="184"/>
      <c r="S26" s="184"/>
      <c r="T26" s="184"/>
      <c r="U26" s="184"/>
      <c r="V26" s="184"/>
      <c r="W26" s="184"/>
      <c r="X26" s="184"/>
      <c r="Y26" s="184"/>
      <c r="Z26" s="184"/>
      <c r="AA26" s="184"/>
      <c r="AB26" s="184"/>
      <c r="AC26" s="184"/>
      <c r="AD26" s="184"/>
      <c r="AE26" s="184"/>
      <c r="AF26" s="184"/>
      <c r="AG26" s="184"/>
      <c r="AH26" s="184"/>
      <c r="AI26" s="184"/>
      <c r="AJ26" s="184"/>
      <c r="AK26" s="184"/>
      <c r="AL26" s="184"/>
      <c r="AM26" s="184"/>
      <c r="AN26" s="184"/>
      <c r="AO26" s="184"/>
      <c r="AP26" s="184"/>
      <c r="AQ26" s="184"/>
      <c r="AR26" s="184"/>
      <c r="AS26" s="184"/>
      <c r="AT26" s="184"/>
      <c r="AU26" s="184"/>
      <c r="AV26" s="184"/>
      <c r="AW26" s="184"/>
      <c r="AX26" s="184"/>
      <c r="AY26" s="184"/>
      <c r="AZ26" s="184"/>
      <c r="BA26" s="184"/>
      <c r="BB26" s="184"/>
      <c r="BC26" s="184"/>
      <c r="BD26" s="184"/>
      <c r="BE26" s="184"/>
      <c r="BF26" s="184"/>
      <c r="BG26" s="184"/>
      <c r="BH26" s="184"/>
      <c r="BI26" s="184"/>
      <c r="BJ26" s="184"/>
      <c r="BK26" s="184"/>
      <c r="BL26" s="184"/>
      <c r="BM26" s="184"/>
      <c r="BN26" s="184"/>
      <c r="BO26" s="184"/>
      <c r="BP26" s="184"/>
      <c r="BQ26" s="184"/>
      <c r="BR26" s="184"/>
      <c r="BS26" s="184"/>
      <c r="BT26" s="184"/>
      <c r="BU26" s="184"/>
      <c r="BV26" s="184"/>
      <c r="BW26" s="184"/>
      <c r="BX26" s="184"/>
      <c r="BY26" s="184"/>
      <c r="BZ26" s="184"/>
      <c r="CA26" s="184"/>
      <c r="CB26" s="184"/>
    </row>
  </sheetData>
  <dataValidations count="1">
    <dataValidation type="list" allowBlank="1" showInputMessage="1" showErrorMessage="1" sqref="C5:C10">
      <formula1>$C$11:$C$26</formula1>
    </dataValidation>
  </dataValidations>
  <pageMargins left="0.23622047244094491" right="0.23622047244094491" top="0.74803149606299213" bottom="0.74803149606299213" header="0.31496062992125984" footer="0.31496062992125984"/>
  <pageSetup paperSize="8" fitToHeight="0" orientation="landscape" r:id="rId1"/>
  <headerFooter>
    <oddHeader xml:space="preserve">&amp;L&amp;F  &amp;A&amp;R&amp;D  &amp;T    </oddHead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4"/>
  <sheetViews>
    <sheetView zoomScale="85" zoomScaleNormal="85" zoomScaleSheetLayoutView="40" workbookViewId="0">
      <selection activeCell="G12" sqref="G12"/>
    </sheetView>
  </sheetViews>
  <sheetFormatPr defaultColWidth="9.109375" defaultRowHeight="13.8"/>
  <cols>
    <col min="1" max="1" width="9.33203125" style="136" customWidth="1"/>
    <col min="2" max="2" width="18.88671875" style="136" customWidth="1"/>
    <col min="3" max="3" width="37" style="136" customWidth="1"/>
    <col min="4" max="4" width="40.5546875" style="136" customWidth="1"/>
    <col min="5" max="5" width="40.44140625" style="136" customWidth="1"/>
    <col min="6" max="6" width="38.44140625" style="136" customWidth="1"/>
    <col min="7" max="7" width="49" style="136" customWidth="1"/>
    <col min="8" max="8" width="32.109375" style="136" customWidth="1"/>
    <col min="9" max="9" width="14.33203125" style="136" customWidth="1"/>
    <col min="10" max="10" width="13.109375" style="136" customWidth="1"/>
    <col min="11" max="11" width="19.44140625" style="136" customWidth="1"/>
    <col min="12" max="16384" width="9.109375" style="136"/>
  </cols>
  <sheetData>
    <row r="1" spans="1:12">
      <c r="A1" s="263" t="s">
        <v>780</v>
      </c>
      <c r="B1" s="263"/>
      <c r="C1" s="263"/>
      <c r="D1" s="263"/>
      <c r="E1" s="263"/>
      <c r="F1" s="263"/>
      <c r="G1" s="263"/>
      <c r="H1" s="263"/>
      <c r="I1" s="263"/>
      <c r="J1" s="263"/>
      <c r="K1" s="263"/>
    </row>
    <row r="2" spans="1:12" ht="73.5" customHeight="1">
      <c r="A2" s="140" t="s">
        <v>17</v>
      </c>
      <c r="B2" s="141" t="s">
        <v>30</v>
      </c>
      <c r="C2" s="141" t="s">
        <v>18</v>
      </c>
      <c r="D2" s="141" t="s">
        <v>19</v>
      </c>
      <c r="E2" s="141" t="s">
        <v>295</v>
      </c>
      <c r="F2" s="141" t="s">
        <v>29</v>
      </c>
      <c r="G2" s="141" t="s">
        <v>22</v>
      </c>
      <c r="H2" s="141" t="s">
        <v>28</v>
      </c>
      <c r="I2" s="141" t="s">
        <v>14</v>
      </c>
      <c r="J2" s="141" t="s">
        <v>15</v>
      </c>
      <c r="K2" s="141" t="s">
        <v>16</v>
      </c>
      <c r="L2" s="216"/>
    </row>
    <row r="3" spans="1:12" ht="65.25" customHeight="1">
      <c r="A3" s="142" t="s">
        <v>25</v>
      </c>
      <c r="B3" s="143" t="s">
        <v>20</v>
      </c>
      <c r="C3" s="143" t="s">
        <v>21</v>
      </c>
      <c r="D3" s="143" t="s">
        <v>21</v>
      </c>
      <c r="E3" s="143" t="s">
        <v>21</v>
      </c>
      <c r="F3" s="143" t="s">
        <v>26</v>
      </c>
      <c r="G3" s="143" t="s">
        <v>24</v>
      </c>
      <c r="H3" s="143" t="s">
        <v>27</v>
      </c>
      <c r="I3" s="143" t="s">
        <v>12</v>
      </c>
      <c r="J3" s="143" t="s">
        <v>12</v>
      </c>
      <c r="K3" s="143" t="s">
        <v>13</v>
      </c>
      <c r="L3" s="216"/>
    </row>
    <row r="4" spans="1:12">
      <c r="A4" s="144">
        <v>1</v>
      </c>
      <c r="B4" s="144">
        <v>2</v>
      </c>
      <c r="C4" s="144">
        <v>3</v>
      </c>
      <c r="D4" s="144">
        <v>4</v>
      </c>
      <c r="E4" s="144">
        <v>5</v>
      </c>
      <c r="F4" s="144">
        <v>6</v>
      </c>
      <c r="G4" s="144">
        <v>7</v>
      </c>
      <c r="H4" s="144">
        <v>8</v>
      </c>
      <c r="I4" s="144">
        <v>9</v>
      </c>
      <c r="J4" s="144">
        <v>10</v>
      </c>
      <c r="K4" s="144">
        <v>11</v>
      </c>
    </row>
    <row r="5" spans="1:12" ht="101.25" customHeight="1">
      <c r="A5" s="144">
        <v>2022</v>
      </c>
      <c r="B5" s="206" t="s">
        <v>1208</v>
      </c>
      <c r="C5" s="215" t="s">
        <v>1207</v>
      </c>
      <c r="D5" s="206" t="s">
        <v>1206</v>
      </c>
      <c r="E5" s="206" t="s">
        <v>1205</v>
      </c>
      <c r="F5" s="144"/>
      <c r="G5" s="206" t="s">
        <v>1204</v>
      </c>
      <c r="H5" s="206" t="s">
        <v>1203</v>
      </c>
      <c r="I5" s="212" t="s">
        <v>1163</v>
      </c>
      <c r="J5" s="211" t="s">
        <v>1157</v>
      </c>
      <c r="K5" s="206" t="s">
        <v>1202</v>
      </c>
    </row>
    <row r="6" spans="1:12" ht="409.6">
      <c r="A6" s="144">
        <v>2022</v>
      </c>
      <c r="B6" s="206" t="s">
        <v>1201</v>
      </c>
      <c r="C6" s="214" t="s">
        <v>1200</v>
      </c>
      <c r="D6" s="206" t="s">
        <v>1199</v>
      </c>
      <c r="E6" s="144"/>
      <c r="F6" s="144"/>
      <c r="G6" s="206" t="s">
        <v>1198</v>
      </c>
      <c r="H6" s="206" t="s">
        <v>1197</v>
      </c>
      <c r="I6" s="212" t="s">
        <v>1196</v>
      </c>
      <c r="J6" s="211" t="s">
        <v>1195</v>
      </c>
      <c r="K6" s="206" t="s">
        <v>1194</v>
      </c>
    </row>
    <row r="7" spans="1:12" ht="118.8">
      <c r="A7" s="144">
        <v>2022</v>
      </c>
      <c r="B7" s="206" t="s">
        <v>545</v>
      </c>
      <c r="C7" s="206" t="s">
        <v>1193</v>
      </c>
      <c r="D7" s="206" t="s">
        <v>1192</v>
      </c>
      <c r="E7" s="206" t="s">
        <v>1191</v>
      </c>
      <c r="F7" s="144"/>
      <c r="G7" s="206" t="s">
        <v>1184</v>
      </c>
      <c r="H7" s="206" t="s">
        <v>1190</v>
      </c>
      <c r="I7" s="212" t="s">
        <v>1182</v>
      </c>
      <c r="J7" s="211" t="s">
        <v>1189</v>
      </c>
      <c r="K7" s="144" t="s">
        <v>1147</v>
      </c>
    </row>
    <row r="8" spans="1:12" ht="108" customHeight="1">
      <c r="A8" s="144">
        <v>2022</v>
      </c>
      <c r="B8" s="206" t="s">
        <v>1188</v>
      </c>
      <c r="C8" s="213" t="s">
        <v>1187</v>
      </c>
      <c r="D8" s="206" t="s">
        <v>1186</v>
      </c>
      <c r="E8" s="206" t="s">
        <v>1185</v>
      </c>
      <c r="F8" s="206"/>
      <c r="G8" s="206" t="s">
        <v>1184</v>
      </c>
      <c r="H8" s="206" t="s">
        <v>1183</v>
      </c>
      <c r="I8" s="212" t="s">
        <v>1182</v>
      </c>
      <c r="J8" s="211" t="s">
        <v>1157</v>
      </c>
      <c r="K8" s="144"/>
    </row>
    <row r="9" spans="1:12" ht="217.5" customHeight="1">
      <c r="A9" s="144">
        <v>2022</v>
      </c>
      <c r="B9" s="144"/>
      <c r="C9" s="210" t="s">
        <v>1181</v>
      </c>
      <c r="D9" s="144"/>
      <c r="E9" s="206" t="s">
        <v>1180</v>
      </c>
      <c r="F9" s="144"/>
      <c r="G9" s="144"/>
      <c r="H9" s="206" t="s">
        <v>1179</v>
      </c>
      <c r="I9" s="146"/>
      <c r="J9" s="147"/>
      <c r="K9" s="206" t="s">
        <v>1178</v>
      </c>
    </row>
    <row r="10" spans="1:12" ht="294" customHeight="1">
      <c r="A10" s="144">
        <v>2022</v>
      </c>
      <c r="B10" s="206" t="s">
        <v>1177</v>
      </c>
      <c r="C10" s="210" t="s">
        <v>1176</v>
      </c>
      <c r="D10" s="209" t="s">
        <v>1175</v>
      </c>
      <c r="E10" s="206" t="s">
        <v>1174</v>
      </c>
      <c r="F10" s="144"/>
      <c r="G10" s="206" t="s">
        <v>1173</v>
      </c>
      <c r="H10" s="206" t="s">
        <v>1172</v>
      </c>
      <c r="I10" s="212" t="s">
        <v>1171</v>
      </c>
      <c r="J10" s="211" t="s">
        <v>1170</v>
      </c>
      <c r="K10" s="144"/>
    </row>
    <row r="11" spans="1:12" ht="159" customHeight="1">
      <c r="A11" s="144">
        <v>2022</v>
      </c>
      <c r="B11" s="209" t="s">
        <v>1169</v>
      </c>
      <c r="C11" s="206" t="s">
        <v>1168</v>
      </c>
      <c r="D11" s="206" t="s">
        <v>1167</v>
      </c>
      <c r="E11" s="206" t="s">
        <v>1166</v>
      </c>
      <c r="F11" s="206" t="s">
        <v>1165</v>
      </c>
      <c r="G11" s="144"/>
      <c r="H11" s="206" t="s">
        <v>1164</v>
      </c>
      <c r="I11" s="212" t="s">
        <v>1163</v>
      </c>
      <c r="J11" s="211" t="s">
        <v>1157</v>
      </c>
      <c r="K11" s="144"/>
    </row>
    <row r="12" spans="1:12" ht="86.25" customHeight="1">
      <c r="A12" s="206">
        <v>2022</v>
      </c>
      <c r="B12" s="206" t="s">
        <v>1162</v>
      </c>
      <c r="C12" s="206" t="s">
        <v>1161</v>
      </c>
      <c r="D12" s="206" t="s">
        <v>1160</v>
      </c>
      <c r="E12" s="144"/>
      <c r="F12" s="144"/>
      <c r="G12" s="206" t="s">
        <v>1159</v>
      </c>
      <c r="H12" s="206" t="s">
        <v>1146</v>
      </c>
      <c r="I12" s="212" t="s">
        <v>1158</v>
      </c>
      <c r="J12" s="211" t="s">
        <v>1157</v>
      </c>
      <c r="K12" s="206" t="s">
        <v>1156</v>
      </c>
    </row>
    <row r="13" spans="1:12" ht="382.5" customHeight="1">
      <c r="A13" s="144">
        <v>2022</v>
      </c>
      <c r="B13" s="206" t="s">
        <v>1155</v>
      </c>
      <c r="C13" s="210" t="s">
        <v>1154</v>
      </c>
      <c r="D13" s="209" t="s">
        <v>1153</v>
      </c>
      <c r="E13" s="144" t="s">
        <v>1152</v>
      </c>
      <c r="F13" s="206" t="s">
        <v>1151</v>
      </c>
      <c r="G13" s="206" t="s">
        <v>1150</v>
      </c>
      <c r="H13" s="206" t="s">
        <v>1149</v>
      </c>
      <c r="I13" s="206" t="s">
        <v>1148</v>
      </c>
      <c r="J13" s="147"/>
      <c r="K13" s="144"/>
    </row>
    <row r="14" spans="1:12">
      <c r="C14" s="208"/>
      <c r="I14" s="138"/>
      <c r="J14" s="137"/>
    </row>
    <row r="15" spans="1:12">
      <c r="I15" s="138"/>
      <c r="J15" s="137"/>
    </row>
    <row r="16" spans="1:12">
      <c r="I16" s="138"/>
      <c r="J16" s="137"/>
    </row>
    <row r="17" spans="9:10">
      <c r="I17" s="138"/>
      <c r="J17" s="137"/>
    </row>
    <row r="18" spans="9:10">
      <c r="I18" s="138"/>
      <c r="J18" s="137"/>
    </row>
    <row r="19" spans="9:10">
      <c r="I19" s="138"/>
      <c r="J19" s="137"/>
    </row>
    <row r="20" spans="9:10">
      <c r="I20" s="138"/>
      <c r="J20" s="137"/>
    </row>
    <row r="21" spans="9:10">
      <c r="I21" s="138"/>
      <c r="J21" s="137"/>
    </row>
    <row r="22" spans="9:10">
      <c r="I22" s="138"/>
      <c r="J22" s="137"/>
    </row>
    <row r="23" spans="9:10">
      <c r="I23" s="138"/>
      <c r="J23" s="137"/>
    </row>
    <row r="24" spans="9:10">
      <c r="I24" s="138"/>
      <c r="J24" s="137"/>
    </row>
    <row r="25" spans="9:10">
      <c r="I25" s="138"/>
      <c r="J25" s="137"/>
    </row>
    <row r="26" spans="9:10">
      <c r="I26" s="138"/>
      <c r="J26" s="137"/>
    </row>
    <row r="27" spans="9:10">
      <c r="I27" s="138"/>
      <c r="J27" s="137"/>
    </row>
    <row r="28" spans="9:10">
      <c r="I28" s="138"/>
      <c r="J28" s="137"/>
    </row>
    <row r="29" spans="9:10">
      <c r="I29" s="138"/>
      <c r="J29" s="137"/>
    </row>
    <row r="30" spans="9:10">
      <c r="I30" s="138"/>
      <c r="J30" s="137"/>
    </row>
    <row r="31" spans="9:10">
      <c r="I31" s="138"/>
      <c r="J31" s="137"/>
    </row>
    <row r="32" spans="9:10">
      <c r="I32" s="138"/>
      <c r="J32" s="137"/>
    </row>
    <row r="33" spans="2:11">
      <c r="I33" s="138"/>
      <c r="J33" s="137"/>
    </row>
    <row r="34" spans="2:11">
      <c r="I34" s="138"/>
      <c r="J34" s="137"/>
    </row>
    <row r="35" spans="2:11">
      <c r="I35" s="138"/>
      <c r="J35" s="137"/>
    </row>
    <row r="36" spans="2:11">
      <c r="I36" s="138"/>
      <c r="J36" s="137"/>
    </row>
    <row r="37" spans="2:11">
      <c r="I37" s="138"/>
      <c r="J37" s="137"/>
    </row>
    <row r="38" spans="2:11">
      <c r="I38" s="138"/>
      <c r="J38" s="137"/>
    </row>
    <row r="39" spans="2:11">
      <c r="I39" s="138"/>
      <c r="J39" s="137"/>
    </row>
    <row r="40" spans="2:11">
      <c r="I40" s="138"/>
      <c r="J40" s="137"/>
    </row>
    <row r="41" spans="2:11">
      <c r="I41" s="138"/>
      <c r="J41" s="137"/>
    </row>
    <row r="42" spans="2:11">
      <c r="I42" s="138"/>
      <c r="J42" s="137"/>
    </row>
    <row r="43" spans="2:11">
      <c r="I43" s="138"/>
      <c r="J43" s="137"/>
      <c r="K43" s="138"/>
    </row>
    <row r="44" spans="2:11">
      <c r="C44" s="138"/>
      <c r="I44" s="138"/>
      <c r="J44" s="137"/>
      <c r="K44" s="138"/>
    </row>
    <row r="45" spans="2:11">
      <c r="B45" s="207"/>
      <c r="C45" s="207"/>
      <c r="I45" s="138"/>
      <c r="J45" s="137"/>
      <c r="K45" s="138"/>
    </row>
    <row r="46" spans="2:11">
      <c r="B46" s="207"/>
      <c r="C46" s="207"/>
      <c r="I46" s="138"/>
      <c r="J46" s="137"/>
      <c r="K46" s="138"/>
    </row>
    <row r="47" spans="2:11">
      <c r="C47" s="207"/>
      <c r="I47" s="138"/>
      <c r="J47" s="137"/>
      <c r="K47" s="138"/>
    </row>
    <row r="48" spans="2:11">
      <c r="B48" s="207"/>
      <c r="C48" s="207"/>
      <c r="I48" s="138"/>
      <c r="J48" s="137"/>
      <c r="K48" s="138"/>
    </row>
    <row r="49" spans="9:10">
      <c r="I49" s="138"/>
      <c r="J49" s="137"/>
    </row>
    <row r="50" spans="9:10">
      <c r="I50" s="138"/>
      <c r="J50" s="137"/>
    </row>
    <row r="51" spans="9:10">
      <c r="I51" s="138"/>
      <c r="J51" s="137"/>
    </row>
    <row r="52" spans="9:10">
      <c r="I52" s="138"/>
      <c r="J52" s="137"/>
    </row>
    <row r="53" spans="9:10">
      <c r="I53" s="138"/>
      <c r="J53" s="137"/>
    </row>
    <row r="54" spans="9:10">
      <c r="I54" s="138"/>
      <c r="J54" s="137"/>
    </row>
    <row r="55" spans="9:10">
      <c r="I55" s="138"/>
      <c r="J55" s="137"/>
    </row>
    <row r="56" spans="9:10">
      <c r="I56" s="138"/>
      <c r="J56" s="137"/>
    </row>
    <row r="57" spans="9:10">
      <c r="I57" s="138"/>
      <c r="J57" s="137"/>
    </row>
    <row r="58" spans="9:10">
      <c r="I58" s="138"/>
      <c r="J58" s="137"/>
    </row>
    <row r="59" spans="9:10">
      <c r="I59" s="138"/>
      <c r="J59" s="137"/>
    </row>
    <row r="60" spans="9:10">
      <c r="I60" s="138"/>
      <c r="J60" s="137"/>
    </row>
    <row r="61" spans="9:10">
      <c r="I61" s="138"/>
      <c r="J61" s="137"/>
    </row>
    <row r="62" spans="9:10">
      <c r="I62" s="138"/>
      <c r="J62" s="137"/>
    </row>
    <row r="63" spans="9:10">
      <c r="I63" s="138"/>
      <c r="J63" s="137"/>
    </row>
    <row r="64" spans="9:10">
      <c r="I64" s="138"/>
      <c r="J64" s="137"/>
    </row>
    <row r="65" spans="9:11">
      <c r="I65" s="138"/>
      <c r="J65" s="137"/>
    </row>
    <row r="66" spans="9:11">
      <c r="I66" s="138"/>
      <c r="J66" s="137"/>
    </row>
    <row r="67" spans="9:11">
      <c r="I67" s="138"/>
      <c r="J67" s="137"/>
    </row>
    <row r="68" spans="9:11">
      <c r="I68" s="138"/>
      <c r="J68" s="137"/>
    </row>
    <row r="69" spans="9:11">
      <c r="I69" s="138"/>
      <c r="J69" s="137"/>
    </row>
    <row r="70" spans="9:11">
      <c r="I70" s="138"/>
      <c r="J70" s="137"/>
    </row>
    <row r="71" spans="9:11">
      <c r="I71" s="138"/>
      <c r="J71" s="137"/>
    </row>
    <row r="72" spans="9:11">
      <c r="I72" s="138"/>
      <c r="J72" s="137"/>
    </row>
    <row r="73" spans="9:11">
      <c r="I73" s="138"/>
      <c r="J73" s="137"/>
    </row>
    <row r="74" spans="9:11">
      <c r="I74" s="138"/>
      <c r="J74" s="137"/>
    </row>
    <row r="75" spans="9:11">
      <c r="I75" s="138"/>
      <c r="J75" s="137"/>
    </row>
    <row r="76" spans="9:11">
      <c r="I76" s="138"/>
      <c r="J76" s="137"/>
    </row>
    <row r="77" spans="9:11">
      <c r="I77" s="138"/>
      <c r="J77" s="137"/>
    </row>
    <row r="78" spans="9:11">
      <c r="I78" s="138"/>
      <c r="J78" s="137"/>
    </row>
    <row r="79" spans="9:11">
      <c r="I79" s="138"/>
      <c r="J79" s="137"/>
      <c r="K79" s="138"/>
    </row>
    <row r="80" spans="9:11">
      <c r="I80" s="138"/>
      <c r="J80" s="137"/>
    </row>
    <row r="81" spans="2:11">
      <c r="I81" s="138"/>
      <c r="J81" s="137"/>
    </row>
    <row r="82" spans="2:11">
      <c r="I82" s="138"/>
      <c r="J82" s="137"/>
    </row>
    <row r="83" spans="2:11">
      <c r="I83" s="138"/>
      <c r="J83" s="137"/>
    </row>
    <row r="84" spans="2:11">
      <c r="I84" s="138"/>
      <c r="J84" s="137"/>
    </row>
    <row r="85" spans="2:11">
      <c r="C85" s="207"/>
      <c r="I85" s="138"/>
      <c r="J85" s="137"/>
      <c r="K85" s="138"/>
    </row>
    <row r="86" spans="2:11">
      <c r="B86" s="207"/>
      <c r="C86" s="207"/>
      <c r="I86" s="138"/>
      <c r="J86" s="137"/>
      <c r="K86" s="138"/>
    </row>
    <row r="87" spans="2:11">
      <c r="B87" s="207"/>
      <c r="C87" s="207"/>
      <c r="I87" s="138"/>
      <c r="J87" s="137"/>
      <c r="K87" s="138"/>
    </row>
    <row r="88" spans="2:11">
      <c r="B88" s="207"/>
      <c r="C88" s="207"/>
      <c r="I88" s="138"/>
      <c r="J88" s="137"/>
    </row>
    <row r="89" spans="2:11">
      <c r="I89" s="138"/>
      <c r="J89" s="137"/>
    </row>
    <row r="90" spans="2:11">
      <c r="I90" s="138"/>
      <c r="J90" s="137"/>
    </row>
    <row r="91" spans="2:11">
      <c r="I91" s="138"/>
      <c r="J91" s="137"/>
    </row>
    <row r="92" spans="2:11">
      <c r="I92" s="138"/>
      <c r="J92" s="137"/>
    </row>
    <row r="93" spans="2:11">
      <c r="I93" s="138"/>
      <c r="J93" s="137"/>
    </row>
    <row r="94" spans="2:11">
      <c r="I94" s="138"/>
      <c r="J94" s="137"/>
      <c r="K94" s="138"/>
    </row>
    <row r="95" spans="2:11">
      <c r="B95" s="207"/>
      <c r="C95" s="207"/>
      <c r="I95" s="138"/>
      <c r="J95" s="137"/>
    </row>
    <row r="96" spans="2:11">
      <c r="C96" s="207"/>
      <c r="I96" s="138"/>
      <c r="J96" s="137"/>
    </row>
    <row r="97" spans="2:11">
      <c r="B97" s="207"/>
      <c r="C97" s="207"/>
      <c r="I97" s="138"/>
      <c r="J97" s="137"/>
    </row>
    <row r="98" spans="2:11">
      <c r="I98" s="138"/>
      <c r="J98" s="137"/>
      <c r="K98" s="137"/>
    </row>
    <row r="99" spans="2:11">
      <c r="I99" s="138"/>
      <c r="J99" s="137"/>
      <c r="K99" s="138"/>
    </row>
    <row r="100" spans="2:11">
      <c r="I100" s="138"/>
      <c r="J100" s="137"/>
    </row>
    <row r="101" spans="2:11">
      <c r="I101" s="138"/>
      <c r="J101" s="137"/>
    </row>
    <row r="105" spans="2:11" ht="15.6">
      <c r="C105" s="264"/>
      <c r="D105" s="264"/>
      <c r="E105" s="264"/>
      <c r="F105" s="264"/>
      <c r="G105" s="264"/>
      <c r="H105" s="264"/>
      <c r="I105" s="264"/>
    </row>
    <row r="106" spans="2:11" ht="15.6">
      <c r="C106" s="262" t="s">
        <v>1147</v>
      </c>
      <c r="D106" s="262"/>
      <c r="E106" s="262"/>
      <c r="F106" s="262"/>
      <c r="G106" s="262"/>
      <c r="H106" s="262"/>
      <c r="I106" s="262"/>
    </row>
    <row r="107" spans="2:11" ht="15.6">
      <c r="C107" s="262"/>
      <c r="D107" s="262"/>
      <c r="E107" s="262"/>
      <c r="F107" s="262"/>
      <c r="G107" s="262"/>
      <c r="H107" s="262"/>
      <c r="I107" s="262"/>
    </row>
    <row r="108" spans="2:11" ht="15.6">
      <c r="C108" s="262"/>
      <c r="D108" s="262"/>
      <c r="E108" s="262"/>
      <c r="F108" s="262"/>
      <c r="G108" s="262"/>
      <c r="H108" s="262"/>
      <c r="I108" s="262"/>
    </row>
    <row r="109" spans="2:11" ht="15.6">
      <c r="C109" s="262"/>
      <c r="D109" s="262"/>
      <c r="E109" s="262"/>
      <c r="F109" s="262"/>
      <c r="G109" s="262"/>
      <c r="H109" s="262"/>
      <c r="I109" s="262"/>
    </row>
    <row r="110" spans="2:11" ht="15.6">
      <c r="C110" s="262"/>
      <c r="D110" s="262"/>
      <c r="E110" s="262"/>
      <c r="F110" s="262"/>
      <c r="G110" s="262"/>
      <c r="H110" s="262"/>
      <c r="I110" s="262"/>
    </row>
    <row r="111" spans="2:11" ht="15.6">
      <c r="C111" s="262"/>
      <c r="D111" s="262"/>
      <c r="E111" s="262"/>
      <c r="F111" s="262"/>
      <c r="G111" s="262"/>
      <c r="H111" s="262"/>
      <c r="I111" s="262"/>
    </row>
    <row r="112" spans="2:11" ht="15.6">
      <c r="C112" s="262"/>
      <c r="D112" s="262"/>
      <c r="E112" s="262"/>
      <c r="F112" s="262"/>
      <c r="G112" s="262"/>
      <c r="H112" s="262"/>
      <c r="I112" s="262"/>
    </row>
    <row r="113" spans="3:9" ht="15.6">
      <c r="C113" s="262"/>
      <c r="D113" s="262"/>
      <c r="E113" s="262"/>
      <c r="F113" s="262"/>
      <c r="G113" s="262"/>
      <c r="H113" s="262"/>
      <c r="I113" s="262"/>
    </row>
    <row r="114" spans="3:9" ht="15.6">
      <c r="C114" s="262"/>
      <c r="D114" s="262"/>
      <c r="E114" s="262"/>
      <c r="F114" s="262"/>
      <c r="G114" s="262"/>
      <c r="H114" s="262"/>
      <c r="I114" s="262"/>
    </row>
  </sheetData>
  <mergeCells count="11">
    <mergeCell ref="C110:I110"/>
    <mergeCell ref="C111:I111"/>
    <mergeCell ref="C112:I112"/>
    <mergeCell ref="C113:I113"/>
    <mergeCell ref="C114:I114"/>
    <mergeCell ref="C109:I109"/>
    <mergeCell ref="A1:K1"/>
    <mergeCell ref="C105:I105"/>
    <mergeCell ref="C106:I106"/>
    <mergeCell ref="C107:I107"/>
    <mergeCell ref="C108:I108"/>
  </mergeCells>
  <pageMargins left="0" right="0" top="0" bottom="0" header="0" footer="0"/>
  <pageSetup paperSize="9" scale="55" pageOrder="overThenDown"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1"/>
  <sheetViews>
    <sheetView zoomScale="70" zoomScaleNormal="70" workbookViewId="0">
      <pane ySplit="3" topLeftCell="A4" activePane="bottomLeft" state="frozen"/>
      <selection activeCell="B1" sqref="B1"/>
      <selection pane="bottomLeft" activeCell="D9" sqref="D9"/>
    </sheetView>
  </sheetViews>
  <sheetFormatPr defaultColWidth="9.109375" defaultRowHeight="13.2"/>
  <cols>
    <col min="1" max="1" width="32.33203125" style="86" hidden="1" customWidth="1"/>
    <col min="2" max="2" width="12" style="87" customWidth="1"/>
    <col min="3" max="3" width="37.88671875" customWidth="1"/>
    <col min="4" max="4" width="23.6640625" customWidth="1"/>
    <col min="5" max="5" width="20.44140625" customWidth="1"/>
    <col min="6" max="6" width="34" customWidth="1"/>
    <col min="7" max="7" width="33.88671875" customWidth="1"/>
    <col min="8" max="8" width="33" customWidth="1"/>
    <col min="9" max="9" width="30" customWidth="1"/>
    <col min="10" max="10" width="18.44140625" style="87" customWidth="1"/>
    <col min="11" max="11" width="17" style="87" customWidth="1"/>
    <col min="12" max="12" width="19" style="87" customWidth="1"/>
    <col min="15" max="15" width="0" style="86" hidden="1" customWidth="1"/>
    <col min="16" max="16" width="30.44140625" hidden="1" customWidth="1"/>
    <col min="17" max="17" width="27" hidden="1" customWidth="1"/>
    <col min="18" max="18" width="6.88671875" hidden="1" customWidth="1"/>
    <col min="19" max="19" width="30.44140625" hidden="1" customWidth="1"/>
    <col min="20" max="22" width="9.109375" hidden="1" customWidth="1"/>
    <col min="23" max="23" width="0" hidden="1" customWidth="1"/>
  </cols>
  <sheetData>
    <row r="1" spans="1:22" ht="13.8">
      <c r="C1" s="135"/>
      <c r="D1" s="135"/>
      <c r="E1" s="135"/>
      <c r="F1" s="135"/>
      <c r="P1" t="e">
        <f>INDEX(#REF!,MATCH(C1,#REF!,0))</f>
        <v>#REF!</v>
      </c>
    </row>
    <row r="2" spans="1:22" s="131" customFormat="1" ht="69.599999999999994" thickBot="1">
      <c r="A2" s="86"/>
      <c r="B2" s="1" t="s">
        <v>17</v>
      </c>
      <c r="C2" s="134" t="s">
        <v>30</v>
      </c>
      <c r="D2" s="134" t="s">
        <v>18</v>
      </c>
      <c r="E2" s="134" t="s">
        <v>19</v>
      </c>
      <c r="F2" s="134" t="s">
        <v>23</v>
      </c>
      <c r="G2" s="134" t="s">
        <v>29</v>
      </c>
      <c r="H2" s="134" t="s">
        <v>22</v>
      </c>
      <c r="I2" s="134" t="s">
        <v>28</v>
      </c>
      <c r="J2" s="134" t="s">
        <v>14</v>
      </c>
      <c r="K2" s="134" t="s">
        <v>15</v>
      </c>
      <c r="L2" s="133" t="s">
        <v>16</v>
      </c>
      <c r="O2" s="132"/>
    </row>
    <row r="3" spans="1:22" s="126" customFormat="1" ht="81.75" customHeight="1">
      <c r="A3" s="128"/>
      <c r="B3" s="167" t="s">
        <v>25</v>
      </c>
      <c r="C3" s="166" t="s">
        <v>20</v>
      </c>
      <c r="D3" s="166" t="s">
        <v>21</v>
      </c>
      <c r="E3" s="166" t="s">
        <v>21</v>
      </c>
      <c r="F3" s="166" t="s">
        <v>21</v>
      </c>
      <c r="G3" s="166" t="s">
        <v>26</v>
      </c>
      <c r="H3" s="166" t="s">
        <v>24</v>
      </c>
      <c r="I3" s="166" t="s">
        <v>27</v>
      </c>
      <c r="J3" s="166" t="s">
        <v>12</v>
      </c>
      <c r="K3" s="166" t="s">
        <v>12</v>
      </c>
      <c r="L3" s="166" t="s">
        <v>13</v>
      </c>
      <c r="P3" s="128"/>
      <c r="T3" s="127">
        <v>2016</v>
      </c>
      <c r="U3" s="127">
        <v>2017</v>
      </c>
      <c r="V3" s="127">
        <v>2018</v>
      </c>
    </row>
    <row r="4" spans="1:22" s="101" customFormat="1" ht="13.8">
      <c r="A4" s="86" t="str">
        <f>IF(COUNTIF($C$4:C4,C4)&gt;9,"ITEM"&amp;COUNTIF($C$4:C4,C4),"ITEM0"&amp;COUNTIF($C$4:C4,C4))</f>
        <v>ITEM01</v>
      </c>
      <c r="B4" s="165">
        <v>1</v>
      </c>
      <c r="C4" s="165">
        <v>2</v>
      </c>
      <c r="D4" s="165">
        <v>3</v>
      </c>
      <c r="E4" s="165">
        <v>4</v>
      </c>
      <c r="F4" s="165">
        <v>5</v>
      </c>
      <c r="G4" s="165">
        <v>6</v>
      </c>
      <c r="H4" s="165">
        <v>7</v>
      </c>
      <c r="I4" s="165">
        <v>8</v>
      </c>
      <c r="J4" s="165">
        <v>9</v>
      </c>
      <c r="K4" s="165">
        <v>10</v>
      </c>
      <c r="L4" s="165">
        <v>11</v>
      </c>
      <c r="O4" s="86"/>
      <c r="P4" t="str">
        <f>IFERROR(Q4,"")</f>
        <v/>
      </c>
      <c r="Q4" t="e">
        <f>IF(Table225[[#This Row],[Наименование налога или платежа в бюджет]]="","",INDEX(#REF!,MATCH(Table225[[#This Row],[Наименование налога или платежа в бюджет]],$C$64:$C$78,0)))</f>
        <v>#REF!</v>
      </c>
    </row>
    <row r="5" spans="1:22" s="101" customFormat="1" ht="193.2">
      <c r="A5" s="86" t="str">
        <f>IF(COUNTIF($C$4:C5,C5)&gt;9,"ITEM"&amp;COUNTIF($C$4:C5,C5),"ITEM0"&amp;COUNTIF($C$4:C5,C5))</f>
        <v>ITEM01</v>
      </c>
      <c r="B5" s="157">
        <v>2022</v>
      </c>
      <c r="C5" s="155" t="s">
        <v>95</v>
      </c>
      <c r="D5" s="163" t="s">
        <v>896</v>
      </c>
      <c r="E5" s="155" t="s">
        <v>895</v>
      </c>
      <c r="F5" s="158" t="s">
        <v>894</v>
      </c>
      <c r="G5" s="155" t="s">
        <v>893</v>
      </c>
      <c r="H5" s="155" t="s">
        <v>794</v>
      </c>
      <c r="I5" s="155" t="s">
        <v>892</v>
      </c>
      <c r="J5" s="154" t="s">
        <v>786</v>
      </c>
      <c r="K5" s="154" t="s">
        <v>31</v>
      </c>
      <c r="L5" s="162"/>
      <c r="P5" s="86"/>
      <c r="Q5" t="e">
        <f>IF(Table225[[#This Row],[Наименование налога или платежа в бюджет]]="","",INDEX(#REF!,MATCH(Table225[[#This Row],[Наименование налога или платежа в бюджет]],$C$64:$C$78,0)))</f>
        <v>#REF!</v>
      </c>
      <c r="S5" t="s">
        <v>0</v>
      </c>
      <c r="T5" s="101" t="e">
        <f>COUNTIFS($A$4:$A$60,S5,$B$4:$B$61,$T$3)</f>
        <v>#VALUE!</v>
      </c>
    </row>
    <row r="6" spans="1:22" s="101" customFormat="1" ht="41.4">
      <c r="A6" s="86" t="str">
        <f>IF(COUNTIF($C$4:C6,C6)&gt;9,"ITEM"&amp;COUNTIF($C$4:C6,C6),"ITEM0"&amp;COUNTIF($C$4:C6,C6))</f>
        <v>ITEM02</v>
      </c>
      <c r="B6" s="164">
        <v>2022</v>
      </c>
      <c r="C6" s="155" t="s">
        <v>95</v>
      </c>
      <c r="D6" s="163" t="s">
        <v>891</v>
      </c>
      <c r="E6" s="155" t="s">
        <v>884</v>
      </c>
      <c r="F6" s="155" t="s">
        <v>883</v>
      </c>
      <c r="G6" s="155" t="s">
        <v>890</v>
      </c>
      <c r="H6" s="155" t="s">
        <v>881</v>
      </c>
      <c r="I6" s="155" t="s">
        <v>889</v>
      </c>
      <c r="J6" s="154" t="s">
        <v>786</v>
      </c>
      <c r="K6" s="154" t="s">
        <v>31</v>
      </c>
      <c r="L6" s="153"/>
      <c r="P6" s="86"/>
      <c r="Q6" t="e">
        <f>IF(Table225[[#This Row],[Наименование налога или платежа в бюджет]]="","",INDEX(#REF!,MATCH(Table225[[#This Row],[Наименование налога или платежа в бюджет]],$C$64:$C$78,0)))</f>
        <v>#REF!</v>
      </c>
      <c r="S6" t="s">
        <v>1</v>
      </c>
      <c r="T6" s="101" t="e">
        <f>COUNTIFS($A$4:$A$60,S6,$B$4:$B$61,$T$3)</f>
        <v>#VALUE!</v>
      </c>
    </row>
    <row r="7" spans="1:22" s="101" customFormat="1" ht="27.6">
      <c r="A7" s="86" t="str">
        <f>IF(COUNTIF($C$4:C7,C7)&gt;9,"ITEM"&amp;COUNTIF($C$4:C7,C7),"ITEM0"&amp;COUNTIF($C$4:C7,C7))</f>
        <v>ITEM03</v>
      </c>
      <c r="B7" s="164">
        <v>2022</v>
      </c>
      <c r="C7" s="155" t="s">
        <v>95</v>
      </c>
      <c r="D7" s="163" t="s">
        <v>888</v>
      </c>
      <c r="E7" s="155" t="s">
        <v>884</v>
      </c>
      <c r="F7" s="155" t="s">
        <v>883</v>
      </c>
      <c r="G7" s="155" t="s">
        <v>887</v>
      </c>
      <c r="H7" s="155" t="s">
        <v>881</v>
      </c>
      <c r="I7" s="155" t="s">
        <v>886</v>
      </c>
      <c r="J7" s="154" t="s">
        <v>786</v>
      </c>
      <c r="K7" s="154" t="s">
        <v>31</v>
      </c>
      <c r="L7" s="153"/>
      <c r="P7" s="86"/>
      <c r="Q7" t="e">
        <f>IF(Table225[[#This Row],[Наименование налога или платежа в бюджет]]="","",INDEX(#REF!,MATCH(Table225[[#This Row],[Наименование налога или платежа в бюджет]],$C$64:$C$78,0)))</f>
        <v>#REF!</v>
      </c>
      <c r="S7" t="s">
        <v>5</v>
      </c>
      <c r="T7" s="101" t="e">
        <f>COUNTIFS($A$4:$A$60,S7,$B$4:$B$61,$T$3)</f>
        <v>#VALUE!</v>
      </c>
    </row>
    <row r="8" spans="1:22" s="101" customFormat="1" ht="41.4">
      <c r="A8" s="86" t="str">
        <f>IF(COUNTIF($C$4:C8,C8)&gt;9,"ITEM"&amp;COUNTIF($C$4:C8,C8),"ITEM0"&amp;COUNTIF($C$4:C8,C8))</f>
        <v>ITEM04</v>
      </c>
      <c r="B8" s="164">
        <v>2022</v>
      </c>
      <c r="C8" s="155" t="s">
        <v>95</v>
      </c>
      <c r="D8" s="163" t="s">
        <v>885</v>
      </c>
      <c r="E8" s="155" t="s">
        <v>884</v>
      </c>
      <c r="F8" s="155" t="s">
        <v>883</v>
      </c>
      <c r="G8" s="155" t="s">
        <v>882</v>
      </c>
      <c r="H8" s="155" t="s">
        <v>881</v>
      </c>
      <c r="I8" s="155" t="s">
        <v>880</v>
      </c>
      <c r="J8" s="154" t="s">
        <v>786</v>
      </c>
      <c r="K8" s="154" t="s">
        <v>31</v>
      </c>
      <c r="L8" s="153"/>
      <c r="O8" s="86"/>
      <c r="P8" t="str">
        <f>IFERROR(Q8,"")</f>
        <v/>
      </c>
      <c r="Q8" t="e">
        <f>IF(Table225[[#This Row],[Наименование налога или платежа в бюджет]]="","",INDEX(#REF!,MATCH(Table225[[#This Row],[Наименование налога или платежа в бюджет]],$C$64:$C$78,0)))</f>
        <v>#REF!</v>
      </c>
    </row>
    <row r="9" spans="1:22" s="101" customFormat="1" ht="110.4">
      <c r="A9" s="86" t="str">
        <f>IF(COUNTIF($C$4:C9,C9)&gt;9,"ITEM"&amp;COUNTIF($C$4:C9,C9),"ITEM0"&amp;COUNTIF($C$4:C9,C9))</f>
        <v>ITEM01</v>
      </c>
      <c r="B9" s="157">
        <v>2022</v>
      </c>
      <c r="C9" s="155" t="s">
        <v>94</v>
      </c>
      <c r="D9" s="155" t="s">
        <v>879</v>
      </c>
      <c r="E9" s="155" t="s">
        <v>875</v>
      </c>
      <c r="F9" s="155" t="s">
        <v>878</v>
      </c>
      <c r="G9" s="155" t="s">
        <v>877</v>
      </c>
      <c r="H9" s="155" t="s">
        <v>794</v>
      </c>
      <c r="I9" s="155" t="s">
        <v>869</v>
      </c>
      <c r="J9" s="154" t="s">
        <v>868</v>
      </c>
      <c r="K9" s="154" t="s">
        <v>31</v>
      </c>
      <c r="L9" s="162" t="s">
        <v>475</v>
      </c>
      <c r="O9" s="86"/>
      <c r="P9"/>
      <c r="Q9"/>
    </row>
    <row r="10" spans="1:22" s="101" customFormat="1" ht="220.8">
      <c r="A10" s="86" t="str">
        <f>IF(COUNTIF($C$4:C10,C10)&gt;9,"ITEM"&amp;COUNTIF($C$4:C10,C10),"ITEM0"&amp;COUNTIF($C$4:C10,C10))</f>
        <v>ITEM01</v>
      </c>
      <c r="B10" s="157">
        <v>2022</v>
      </c>
      <c r="C10" s="155" t="s">
        <v>93</v>
      </c>
      <c r="D10" s="155" t="s">
        <v>876</v>
      </c>
      <c r="E10" s="155" t="s">
        <v>875</v>
      </c>
      <c r="F10" s="155" t="s">
        <v>874</v>
      </c>
      <c r="G10" s="155" t="s">
        <v>873</v>
      </c>
      <c r="H10" s="155" t="s">
        <v>794</v>
      </c>
      <c r="I10" s="155" t="s">
        <v>869</v>
      </c>
      <c r="J10" s="154" t="s">
        <v>868</v>
      </c>
      <c r="K10" s="154" t="s">
        <v>31</v>
      </c>
      <c r="L10" s="162" t="s">
        <v>475</v>
      </c>
      <c r="P10" s="86"/>
      <c r="Q10" t="e">
        <f>IF(Table225[[#This Row],[Наименование налога или платежа в бюджет]]="","",INDEX(#REF!,MATCH(Table225[[#This Row],[Наименование налога или платежа в бюджет]],$C$64:$C$78,0)))</f>
        <v>#REF!</v>
      </c>
      <c r="S10" t="s">
        <v>6</v>
      </c>
      <c r="T10" s="101" t="e">
        <f>COUNTIFS($A$4:$A$60,S10,$B$4:$B$61,$T$3)</f>
        <v>#VALUE!</v>
      </c>
    </row>
    <row r="11" spans="1:22" s="101" customFormat="1" ht="69">
      <c r="A11" s="86" t="str">
        <f>IF(COUNTIF($C$4:C11,C11)&gt;9,"ITEM"&amp;COUNTIF($C$4:C11,C11),"ITEM0"&amp;COUNTIF($C$4:C11,C11))</f>
        <v>ITEM02</v>
      </c>
      <c r="B11" s="157">
        <v>2022</v>
      </c>
      <c r="C11" s="155" t="s">
        <v>93</v>
      </c>
      <c r="D11" s="155" t="s">
        <v>872</v>
      </c>
      <c r="E11" s="155"/>
      <c r="F11" s="155" t="s">
        <v>871</v>
      </c>
      <c r="G11" s="155" t="s">
        <v>870</v>
      </c>
      <c r="H11" s="155" t="s">
        <v>794</v>
      </c>
      <c r="I11" s="155" t="s">
        <v>869</v>
      </c>
      <c r="J11" s="154" t="s">
        <v>868</v>
      </c>
      <c r="K11" s="154" t="s">
        <v>31</v>
      </c>
      <c r="L11" s="162" t="s">
        <v>475</v>
      </c>
      <c r="P11" s="86"/>
      <c r="Q11" t="e">
        <f>IF(Table225[[#This Row],[Наименование налога или платежа в бюджет]]="","",INDEX(#REF!,MATCH(Table225[[#This Row],[Наименование налога или платежа в бюджет]],$C$64:$C$78,0)))</f>
        <v>#REF!</v>
      </c>
      <c r="S11" t="s">
        <v>2</v>
      </c>
      <c r="T11" s="101" t="e">
        <f>COUNTIFS($Q$4:$Q$60,S11,$B$4:$B$61,$T$3)</f>
        <v>#VALUE!</v>
      </c>
    </row>
    <row r="12" spans="1:22" s="101" customFormat="1" ht="41.4">
      <c r="A12" s="161" t="str">
        <f>IF(COUNTIF($C$4:C12,C12)&gt;9,"ITEM"&amp;COUNTIF($C$4:C12,C12),"ITEM0"&amp;COUNTIF($C$4:C12,C12))</f>
        <v>ITEM01</v>
      </c>
      <c r="B12" s="160">
        <v>2022</v>
      </c>
      <c r="C12" s="155" t="s">
        <v>11</v>
      </c>
      <c r="D12" s="158" t="s">
        <v>867</v>
      </c>
      <c r="E12" s="158" t="s">
        <v>866</v>
      </c>
      <c r="F12" s="158" t="s">
        <v>339</v>
      </c>
      <c r="G12" s="155" t="s">
        <v>805</v>
      </c>
      <c r="H12" s="155" t="s">
        <v>794</v>
      </c>
      <c r="I12" s="155" t="s">
        <v>804</v>
      </c>
      <c r="J12" s="154" t="s">
        <v>786</v>
      </c>
      <c r="K12" s="154" t="s">
        <v>31</v>
      </c>
      <c r="L12" s="154"/>
      <c r="P12" s="86"/>
      <c r="Q12" t="e">
        <f>IF([1]!Table22[[#This Row],[Наименование налога или платежа в бюджет]]="","",INDEX(#REF!,MATCH([1]!Table22[[#This Row],[Наименование налога или платежа в бюджет]],$C$60:$C$73,0)))</f>
        <v>#REF!</v>
      </c>
      <c r="S12" t="s">
        <v>0</v>
      </c>
      <c r="T12" s="101">
        <f>COUNTIFS($A$4:$A$16,S12,$B$4:$B$16,$T$3)</f>
        <v>0</v>
      </c>
    </row>
    <row r="13" spans="1:22" s="101" customFormat="1" ht="110.4">
      <c r="A13" s="161" t="str">
        <f>IF(COUNTIF($C$4:C13,C13)&gt;9,"ITEM"&amp;COUNTIF($C$4:C13,C13),"ITEM0"&amp;COUNTIF($C$4:C13,C13))</f>
        <v>ITEM02</v>
      </c>
      <c r="B13" s="160">
        <v>2022</v>
      </c>
      <c r="C13" s="155" t="s">
        <v>11</v>
      </c>
      <c r="D13" s="158" t="s">
        <v>864</v>
      </c>
      <c r="E13" s="155" t="s">
        <v>865</v>
      </c>
      <c r="F13" s="158" t="s">
        <v>339</v>
      </c>
      <c r="G13" s="155" t="s">
        <v>805</v>
      </c>
      <c r="H13" s="155" t="s">
        <v>794</v>
      </c>
      <c r="I13" s="155" t="s">
        <v>804</v>
      </c>
      <c r="J13" s="154" t="s">
        <v>786</v>
      </c>
      <c r="K13" s="154" t="s">
        <v>31</v>
      </c>
      <c r="L13" s="154"/>
      <c r="P13" s="86"/>
      <c r="Q13" t="e">
        <f>IF([1]!Table22[[#This Row],[Наименование налога или платежа в бюджет]]="","",INDEX(#REF!,MATCH([1]!Table22[[#This Row],[Наименование налога или платежа в бюджет]],$C$60:$C$73,0)))</f>
        <v>#REF!</v>
      </c>
      <c r="S13" t="s">
        <v>1</v>
      </c>
      <c r="T13" s="101">
        <f>COUNTIFS($A$4:$A$16,S13,$B$4:$B$16,$T$3)</f>
        <v>0</v>
      </c>
    </row>
    <row r="14" spans="1:22" s="101" customFormat="1" ht="207">
      <c r="A14" s="161" t="str">
        <f>IF(COUNTIF($C$4:C14,C14)&gt;9,"ITEM"&amp;COUNTIF($C$4:C14,C14),"ITEM0"&amp;COUNTIF($C$4:C14,C14))</f>
        <v>ITEM03</v>
      </c>
      <c r="B14" s="160">
        <v>2022</v>
      </c>
      <c r="C14" s="155" t="s">
        <v>11</v>
      </c>
      <c r="D14" s="158" t="s">
        <v>864</v>
      </c>
      <c r="E14" s="155" t="s">
        <v>863</v>
      </c>
      <c r="F14" s="158" t="s">
        <v>339</v>
      </c>
      <c r="G14" s="155" t="s">
        <v>805</v>
      </c>
      <c r="H14" s="155" t="s">
        <v>794</v>
      </c>
      <c r="I14" s="155" t="s">
        <v>804</v>
      </c>
      <c r="J14" s="154" t="s">
        <v>786</v>
      </c>
      <c r="K14" s="154" t="s">
        <v>31</v>
      </c>
      <c r="L14" s="154"/>
      <c r="P14" s="86"/>
      <c r="Q14" t="e">
        <f>IF([1]!Table22[[#This Row],[Наименование налога или платежа в бюджет]]="","",INDEX(#REF!,MATCH([1]!Table22[[#This Row],[Наименование налога или платежа в бюджет]],$C$60:$C$73,0)))</f>
        <v>#REF!</v>
      </c>
      <c r="S14" t="s">
        <v>5</v>
      </c>
      <c r="T14" s="101">
        <f>COUNTIFS($A$4:$A$16,S14,$B$4:$B$16,$T$3)</f>
        <v>0</v>
      </c>
    </row>
    <row r="15" spans="1:22" s="101" customFormat="1" ht="41.4">
      <c r="A15" s="161" t="str">
        <f>IF(COUNTIF($C$4:C15,C15)&gt;9,"ITEM"&amp;COUNTIF($C$4:C15,C15),"ITEM0"&amp;COUNTIF($C$4:C15,C15))</f>
        <v>ITEM04</v>
      </c>
      <c r="B15" s="160">
        <v>2022</v>
      </c>
      <c r="C15" s="155" t="s">
        <v>11</v>
      </c>
      <c r="D15" s="158" t="s">
        <v>860</v>
      </c>
      <c r="E15" s="158" t="s">
        <v>862</v>
      </c>
      <c r="F15" s="158" t="s">
        <v>339</v>
      </c>
      <c r="G15" s="155" t="s">
        <v>805</v>
      </c>
      <c r="H15" s="155" t="s">
        <v>794</v>
      </c>
      <c r="I15" s="155" t="s">
        <v>804</v>
      </c>
      <c r="J15" s="154" t="s">
        <v>786</v>
      </c>
      <c r="K15" s="154" t="s">
        <v>31</v>
      </c>
      <c r="L15" s="154"/>
      <c r="O15" s="86"/>
      <c r="P15" t="str">
        <f>IFERROR(Q15,"")</f>
        <v/>
      </c>
      <c r="Q15" t="e">
        <f>IF([1]!Table22[[#This Row],[Наименование налога или платежа в бюджет]]="","",INDEX(#REF!,MATCH([1]!Table22[[#This Row],[Наименование налога или платежа в бюджет]],$C$60:$C$73,0)))</f>
        <v>#REF!</v>
      </c>
    </row>
    <row r="16" spans="1:22" s="101" customFormat="1" ht="55.2">
      <c r="A16" s="161" t="str">
        <f>IF(COUNTIF($C$4:C16,C16)&gt;9,"ITEM"&amp;COUNTIF($C$4:C16,C16),"ITEM0"&amp;COUNTIF($C$4:C16,C16))</f>
        <v>ITEM05</v>
      </c>
      <c r="B16" s="160">
        <v>2022</v>
      </c>
      <c r="C16" s="155" t="s">
        <v>11</v>
      </c>
      <c r="D16" s="158" t="s">
        <v>860</v>
      </c>
      <c r="E16" s="155" t="s">
        <v>861</v>
      </c>
      <c r="F16" s="158" t="s">
        <v>339</v>
      </c>
      <c r="G16" s="155" t="s">
        <v>805</v>
      </c>
      <c r="H16" s="155" t="s">
        <v>794</v>
      </c>
      <c r="I16" s="155" t="s">
        <v>804</v>
      </c>
      <c r="J16" s="154" t="s">
        <v>786</v>
      </c>
      <c r="K16" s="154" t="s">
        <v>31</v>
      </c>
      <c r="L16" s="154"/>
      <c r="O16" s="86"/>
      <c r="P16"/>
      <c r="Q16"/>
    </row>
    <row r="17" spans="1:20" s="101" customFormat="1" ht="55.2">
      <c r="A17" s="161" t="str">
        <f>IF(COUNTIF($C$4:C17,C17)&gt;9,"ITEM"&amp;COUNTIF($C$4:C17,C17),"ITEM0"&amp;COUNTIF($C$4:C17,C17))</f>
        <v>ITEM06</v>
      </c>
      <c r="B17" s="160">
        <v>2022</v>
      </c>
      <c r="C17" s="155" t="s">
        <v>11</v>
      </c>
      <c r="D17" s="158" t="s">
        <v>860</v>
      </c>
      <c r="E17" s="155" t="s">
        <v>859</v>
      </c>
      <c r="F17" s="158" t="s">
        <v>339</v>
      </c>
      <c r="G17" s="155" t="s">
        <v>805</v>
      </c>
      <c r="H17" s="155" t="s">
        <v>794</v>
      </c>
      <c r="I17" s="155" t="s">
        <v>804</v>
      </c>
      <c r="J17" s="154" t="s">
        <v>786</v>
      </c>
      <c r="K17" s="154" t="s">
        <v>31</v>
      </c>
      <c r="L17" s="154"/>
      <c r="P17" s="86"/>
      <c r="Q17" t="e">
        <f>IF([1]!Table22[[#This Row],[Наименование налога или платежа в бюджет]]="","",INDEX(#REF!,MATCH([1]!Table22[[#This Row],[Наименование налога или платежа в бюджет]],$C$60:$C$73,0)))</f>
        <v>#REF!</v>
      </c>
      <c r="S17" t="s">
        <v>6</v>
      </c>
      <c r="T17" s="101">
        <f>COUNTIFS($A$4:$A$16,S17,$B$4:$B$16,$T$3)</f>
        <v>0</v>
      </c>
    </row>
    <row r="18" spans="1:20" s="101" customFormat="1" ht="151.80000000000001">
      <c r="A18" s="161" t="str">
        <f>IF(COUNTIF($C$4:C18,C18)&gt;9,"ITEM"&amp;COUNTIF($C$4:C18,C18),"ITEM0"&amp;COUNTIF($C$4:C18,C18))</f>
        <v>ITEM07</v>
      </c>
      <c r="B18" s="160">
        <v>2022</v>
      </c>
      <c r="C18" s="155" t="s">
        <v>11</v>
      </c>
      <c r="D18" s="158" t="s">
        <v>857</v>
      </c>
      <c r="E18" s="155" t="s">
        <v>858</v>
      </c>
      <c r="F18" s="158" t="s">
        <v>339</v>
      </c>
      <c r="G18" s="155" t="s">
        <v>805</v>
      </c>
      <c r="H18" s="155" t="s">
        <v>794</v>
      </c>
      <c r="I18" s="155" t="s">
        <v>804</v>
      </c>
      <c r="J18" s="154" t="s">
        <v>786</v>
      </c>
      <c r="K18" s="154" t="s">
        <v>31</v>
      </c>
      <c r="L18" s="154"/>
      <c r="P18" s="86"/>
      <c r="Q18" t="e">
        <f>IF([1]!Table22[[#This Row],[Наименование налога или платежа в бюджет]]="","",INDEX(#REF!,MATCH([1]!Table22[[#This Row],[Наименование налога или платежа в бюджет]],$C$60:$C$73,0)))</f>
        <v>#REF!</v>
      </c>
      <c r="S18" t="s">
        <v>2</v>
      </c>
      <c r="T18" s="101">
        <f>COUNTIFS($Q$4:$Q$16,S18,$B$4:$B$16,$T$3)</f>
        <v>0</v>
      </c>
    </row>
    <row r="19" spans="1:20" s="101" customFormat="1" ht="110.4">
      <c r="A19" s="161" t="str">
        <f>IF(COUNTIF($C$4:C19,C19)&gt;9,"ITEM"&amp;COUNTIF($C$4:C19,C19),"ITEM0"&amp;COUNTIF($C$4:C19,C19))</f>
        <v>ITEM08</v>
      </c>
      <c r="B19" s="160">
        <v>2022</v>
      </c>
      <c r="C19" s="155" t="s">
        <v>11</v>
      </c>
      <c r="D19" s="158" t="s">
        <v>857</v>
      </c>
      <c r="E19" s="155" t="s">
        <v>856</v>
      </c>
      <c r="F19" s="158" t="s">
        <v>339</v>
      </c>
      <c r="G19" s="155" t="s">
        <v>805</v>
      </c>
      <c r="H19" s="155" t="s">
        <v>794</v>
      </c>
      <c r="I19" s="155" t="s">
        <v>804</v>
      </c>
      <c r="J19" s="154" t="s">
        <v>786</v>
      </c>
      <c r="K19" s="154" t="s">
        <v>31</v>
      </c>
      <c r="L19" s="154"/>
      <c r="P19" s="86"/>
      <c r="Q19" t="e">
        <f>IF([1]!Table22[[#This Row],[Наименование налога или платежа в бюджет]]="","",INDEX(#REF!,MATCH([1]!Table22[[#This Row],[Наименование налога или платежа в бюджет]],$C$60:$C$73,0)))</f>
        <v>#REF!</v>
      </c>
      <c r="S19" t="s">
        <v>3</v>
      </c>
      <c r="T19" s="101">
        <f>COUNTIFS($A$4:$A$16,S19,$B$4:$B$16,$T$3)</f>
        <v>0</v>
      </c>
    </row>
    <row r="20" spans="1:20" s="101" customFormat="1" ht="69">
      <c r="A20" s="161" t="str">
        <f>IF(COUNTIF($C$4:C20,C20)&gt;9,"ITEM"&amp;COUNTIF($C$4:C20,C20),"ITEM0"&amp;COUNTIF($C$4:C20,C20))</f>
        <v>ITEM09</v>
      </c>
      <c r="B20" s="160">
        <v>2022</v>
      </c>
      <c r="C20" s="155" t="s">
        <v>11</v>
      </c>
      <c r="D20" s="158" t="s">
        <v>850</v>
      </c>
      <c r="E20" s="155" t="s">
        <v>855</v>
      </c>
      <c r="F20" s="158" t="s">
        <v>339</v>
      </c>
      <c r="G20" s="155" t="s">
        <v>805</v>
      </c>
      <c r="H20" s="155" t="s">
        <v>794</v>
      </c>
      <c r="I20" s="155" t="s">
        <v>804</v>
      </c>
      <c r="J20" s="154" t="s">
        <v>786</v>
      </c>
      <c r="K20" s="154" t="s">
        <v>31</v>
      </c>
      <c r="L20" s="154"/>
      <c r="P20" s="86"/>
      <c r="Q20" t="e">
        <f>IF([1]!Table22[[#This Row],[Наименование налога или платежа в бюджет]]="","",INDEX(#REF!,MATCH([1]!Table22[[#This Row],[Наименование налога или платежа в бюджет]],$C$60:$C$73,0)))</f>
        <v>#REF!</v>
      </c>
      <c r="S20" t="s">
        <v>7</v>
      </c>
      <c r="T20" s="101">
        <f>COUNTIFS($A$4:$A$16,S20,$B$4:$B$16,$T$3)</f>
        <v>0</v>
      </c>
    </row>
    <row r="21" spans="1:20" s="101" customFormat="1" ht="41.4">
      <c r="A21" s="161" t="str">
        <f>IF(COUNTIF($C$4:C21,C21)&gt;9,"ITEM"&amp;COUNTIF($C$4:C21,C21),"ITEM0"&amp;COUNTIF($C$4:C21,C21))</f>
        <v>ITEM10</v>
      </c>
      <c r="B21" s="160">
        <v>2022</v>
      </c>
      <c r="C21" s="155" t="s">
        <v>11</v>
      </c>
      <c r="D21" s="155" t="s">
        <v>852</v>
      </c>
      <c r="E21" s="155" t="s">
        <v>854</v>
      </c>
      <c r="F21" s="158" t="s">
        <v>339</v>
      </c>
      <c r="G21" s="155" t="s">
        <v>805</v>
      </c>
      <c r="H21" s="155" t="s">
        <v>794</v>
      </c>
      <c r="I21" s="155" t="s">
        <v>804</v>
      </c>
      <c r="J21" s="154" t="s">
        <v>786</v>
      </c>
      <c r="K21" s="154" t="s">
        <v>31</v>
      </c>
      <c r="L21" s="154"/>
      <c r="P21" s="86"/>
      <c r="Q21" t="e">
        <f>IF([1]!Table22[[#This Row],[Наименование налога или платежа в бюджет]]="","",INDEX(#REF!,MATCH([1]!Table22[[#This Row],[Наименование налога или платежа в бюджет]],$C$60:$C$73,0)))</f>
        <v>#REF!</v>
      </c>
      <c r="S21" t="s">
        <v>8</v>
      </c>
      <c r="T21" s="101">
        <f>COUNTIFS($A$4:$A$16,S21,$B$4:$B$16,$T$3)</f>
        <v>0</v>
      </c>
    </row>
    <row r="22" spans="1:20" s="101" customFormat="1" ht="69">
      <c r="A22" s="161" t="str">
        <f>IF(COUNTIF($C$4:C22,C22)&gt;9,"ITEM"&amp;COUNTIF($C$4:C22,C22),"ITEM0"&amp;COUNTIF($C$4:C22,C22))</f>
        <v>ITEM11</v>
      </c>
      <c r="B22" s="160">
        <v>2022</v>
      </c>
      <c r="C22" s="155" t="s">
        <v>11</v>
      </c>
      <c r="D22" s="155" t="s">
        <v>852</v>
      </c>
      <c r="E22" s="155" t="s">
        <v>853</v>
      </c>
      <c r="F22" s="158" t="s">
        <v>339</v>
      </c>
      <c r="G22" s="155" t="s">
        <v>805</v>
      </c>
      <c r="H22" s="155" t="s">
        <v>794</v>
      </c>
      <c r="I22" s="155" t="s">
        <v>804</v>
      </c>
      <c r="J22" s="154" t="s">
        <v>786</v>
      </c>
      <c r="K22" s="154" t="s">
        <v>31</v>
      </c>
      <c r="L22" s="154"/>
      <c r="P22" s="86"/>
      <c r="Q22" t="str">
        <f>IFERROR(#REF!,"")</f>
        <v/>
      </c>
      <c r="S22" t="s">
        <v>4</v>
      </c>
      <c r="T22" s="101">
        <f>COUNTIFS($A$4:$A$16,S22,$B$4:$B$16,$T$3)</f>
        <v>0</v>
      </c>
    </row>
    <row r="23" spans="1:20" ht="82.8">
      <c r="A23" s="161"/>
      <c r="B23" s="160">
        <v>2022</v>
      </c>
      <c r="C23" s="155" t="s">
        <v>11</v>
      </c>
      <c r="D23" s="155" t="s">
        <v>852</v>
      </c>
      <c r="E23" s="155" t="s">
        <v>851</v>
      </c>
      <c r="F23" s="158" t="s">
        <v>339</v>
      </c>
      <c r="G23" s="155" t="s">
        <v>805</v>
      </c>
      <c r="H23" s="155" t="s">
        <v>794</v>
      </c>
      <c r="I23" s="155" t="s">
        <v>804</v>
      </c>
      <c r="J23" s="154" t="s">
        <v>786</v>
      </c>
      <c r="K23" s="154" t="s">
        <v>31</v>
      </c>
      <c r="L23" s="159"/>
    </row>
    <row r="24" spans="1:20" ht="69">
      <c r="A24" s="161"/>
      <c r="B24" s="160">
        <v>2022</v>
      </c>
      <c r="C24" s="155" t="s">
        <v>11</v>
      </c>
      <c r="D24" s="158" t="s">
        <v>850</v>
      </c>
      <c r="E24" s="155" t="s">
        <v>849</v>
      </c>
      <c r="F24" s="158" t="s">
        <v>339</v>
      </c>
      <c r="G24" s="155" t="s">
        <v>805</v>
      </c>
      <c r="H24" s="155" t="s">
        <v>794</v>
      </c>
      <c r="I24" s="155" t="s">
        <v>804</v>
      </c>
      <c r="J24" s="154" t="s">
        <v>786</v>
      </c>
      <c r="K24" s="154" t="s">
        <v>31</v>
      </c>
      <c r="L24" s="159"/>
    </row>
    <row r="25" spans="1:20" ht="64.5" customHeight="1">
      <c r="A25" s="161"/>
      <c r="B25" s="160">
        <v>2022</v>
      </c>
      <c r="C25" s="155" t="s">
        <v>11</v>
      </c>
      <c r="D25" s="158" t="s">
        <v>848</v>
      </c>
      <c r="E25" s="155" t="s">
        <v>847</v>
      </c>
      <c r="F25" s="158" t="s">
        <v>339</v>
      </c>
      <c r="G25" s="155" t="s">
        <v>805</v>
      </c>
      <c r="H25" s="155" t="s">
        <v>794</v>
      </c>
      <c r="I25" s="155" t="s">
        <v>804</v>
      </c>
      <c r="J25" s="154" t="s">
        <v>786</v>
      </c>
      <c r="K25" s="154" t="s">
        <v>31</v>
      </c>
      <c r="L25" s="159"/>
    </row>
    <row r="26" spans="1:20" ht="41.4">
      <c r="A26" s="161"/>
      <c r="B26" s="160">
        <v>2022</v>
      </c>
      <c r="C26" s="155" t="s">
        <v>11</v>
      </c>
      <c r="D26" s="158" t="s">
        <v>846</v>
      </c>
      <c r="E26" s="158" t="s">
        <v>845</v>
      </c>
      <c r="F26" s="158" t="s">
        <v>339</v>
      </c>
      <c r="G26" s="155" t="s">
        <v>805</v>
      </c>
      <c r="H26" s="155" t="s">
        <v>794</v>
      </c>
      <c r="I26" s="155" t="s">
        <v>804</v>
      </c>
      <c r="J26" s="154" t="s">
        <v>786</v>
      </c>
      <c r="K26" s="154" t="s">
        <v>31</v>
      </c>
      <c r="L26" s="159"/>
    </row>
    <row r="27" spans="1:20" ht="41.4">
      <c r="A27" s="161"/>
      <c r="B27" s="160">
        <v>2022</v>
      </c>
      <c r="C27" s="155" t="s">
        <v>11</v>
      </c>
      <c r="D27" s="158" t="s">
        <v>844</v>
      </c>
      <c r="E27" s="155" t="s">
        <v>843</v>
      </c>
      <c r="F27" s="158" t="s">
        <v>339</v>
      </c>
      <c r="G27" s="155" t="s">
        <v>805</v>
      </c>
      <c r="H27" s="155" t="s">
        <v>794</v>
      </c>
      <c r="I27" s="155" t="s">
        <v>804</v>
      </c>
      <c r="J27" s="154" t="s">
        <v>786</v>
      </c>
      <c r="K27" s="154" t="s">
        <v>31</v>
      </c>
      <c r="L27" s="159"/>
    </row>
    <row r="28" spans="1:20" ht="55.2">
      <c r="A28" s="161"/>
      <c r="B28" s="160">
        <v>2022</v>
      </c>
      <c r="C28" s="155" t="s">
        <v>11</v>
      </c>
      <c r="D28" s="158" t="s">
        <v>809</v>
      </c>
      <c r="E28" s="155" t="s">
        <v>820</v>
      </c>
      <c r="F28" s="158" t="s">
        <v>339</v>
      </c>
      <c r="G28" s="155" t="s">
        <v>805</v>
      </c>
      <c r="H28" s="155" t="s">
        <v>794</v>
      </c>
      <c r="I28" s="155" t="s">
        <v>804</v>
      </c>
      <c r="J28" s="154" t="s">
        <v>786</v>
      </c>
      <c r="K28" s="154" t="s">
        <v>31</v>
      </c>
      <c r="L28" s="159"/>
    </row>
    <row r="29" spans="1:20" ht="55.2">
      <c r="A29" s="161"/>
      <c r="B29" s="160">
        <v>2022</v>
      </c>
      <c r="C29" s="155" t="s">
        <v>11</v>
      </c>
      <c r="D29" s="158" t="s">
        <v>809</v>
      </c>
      <c r="E29" s="155" t="s">
        <v>842</v>
      </c>
      <c r="F29" s="158" t="s">
        <v>339</v>
      </c>
      <c r="G29" s="155" t="s">
        <v>805</v>
      </c>
      <c r="H29" s="155" t="s">
        <v>794</v>
      </c>
      <c r="I29" s="155" t="s">
        <v>804</v>
      </c>
      <c r="J29" s="154" t="s">
        <v>786</v>
      </c>
      <c r="K29" s="154" t="s">
        <v>31</v>
      </c>
      <c r="L29" s="159"/>
    </row>
    <row r="30" spans="1:20" ht="55.2">
      <c r="A30" s="161"/>
      <c r="B30" s="160">
        <v>2022</v>
      </c>
      <c r="C30" s="155" t="s">
        <v>11</v>
      </c>
      <c r="D30" s="155" t="s">
        <v>809</v>
      </c>
      <c r="E30" s="155" t="s">
        <v>841</v>
      </c>
      <c r="F30" s="158" t="s">
        <v>339</v>
      </c>
      <c r="G30" s="155" t="s">
        <v>805</v>
      </c>
      <c r="H30" s="155" t="s">
        <v>794</v>
      </c>
      <c r="I30" s="155" t="s">
        <v>804</v>
      </c>
      <c r="J30" s="154" t="s">
        <v>786</v>
      </c>
      <c r="K30" s="154" t="s">
        <v>31</v>
      </c>
      <c r="L30" s="159"/>
    </row>
    <row r="31" spans="1:20" ht="151.80000000000001">
      <c r="A31" s="161"/>
      <c r="B31" s="160">
        <v>2022</v>
      </c>
      <c r="C31" s="155" t="s">
        <v>11</v>
      </c>
      <c r="D31" s="158" t="s">
        <v>809</v>
      </c>
      <c r="E31" s="155" t="s">
        <v>840</v>
      </c>
      <c r="F31" s="158" t="s">
        <v>339</v>
      </c>
      <c r="G31" s="155" t="s">
        <v>805</v>
      </c>
      <c r="H31" s="155" t="s">
        <v>794</v>
      </c>
      <c r="I31" s="155" t="s">
        <v>804</v>
      </c>
      <c r="J31" s="154" t="s">
        <v>786</v>
      </c>
      <c r="K31" s="154" t="s">
        <v>31</v>
      </c>
      <c r="L31" s="159"/>
    </row>
    <row r="32" spans="1:20" ht="41.4">
      <c r="A32" s="161"/>
      <c r="B32" s="160">
        <v>2022</v>
      </c>
      <c r="C32" s="155" t="s">
        <v>11</v>
      </c>
      <c r="D32" s="158" t="s">
        <v>809</v>
      </c>
      <c r="E32" s="155" t="s">
        <v>839</v>
      </c>
      <c r="F32" s="158" t="s">
        <v>339</v>
      </c>
      <c r="G32" s="155" t="s">
        <v>805</v>
      </c>
      <c r="H32" s="155" t="s">
        <v>794</v>
      </c>
      <c r="I32" s="155" t="s">
        <v>804</v>
      </c>
      <c r="J32" s="154" t="s">
        <v>786</v>
      </c>
      <c r="K32" s="154" t="s">
        <v>31</v>
      </c>
      <c r="L32" s="159"/>
    </row>
    <row r="33" spans="1:12" ht="41.4">
      <c r="A33" s="161"/>
      <c r="B33" s="160">
        <v>2022</v>
      </c>
      <c r="C33" s="155" t="s">
        <v>11</v>
      </c>
      <c r="D33" s="158" t="s">
        <v>809</v>
      </c>
      <c r="E33" s="155" t="s">
        <v>838</v>
      </c>
      <c r="F33" s="158" t="s">
        <v>339</v>
      </c>
      <c r="G33" s="155" t="s">
        <v>805</v>
      </c>
      <c r="H33" s="155" t="s">
        <v>794</v>
      </c>
      <c r="I33" s="155" t="s">
        <v>804</v>
      </c>
      <c r="J33" s="154" t="s">
        <v>786</v>
      </c>
      <c r="K33" s="154" t="s">
        <v>31</v>
      </c>
      <c r="L33" s="159"/>
    </row>
    <row r="34" spans="1:12" ht="41.4">
      <c r="A34" s="161"/>
      <c r="B34" s="160">
        <v>2022</v>
      </c>
      <c r="C34" s="155" t="s">
        <v>11</v>
      </c>
      <c r="D34" s="158" t="s">
        <v>836</v>
      </c>
      <c r="E34" s="155" t="s">
        <v>837</v>
      </c>
      <c r="F34" s="158" t="s">
        <v>339</v>
      </c>
      <c r="G34" s="155" t="s">
        <v>805</v>
      </c>
      <c r="H34" s="155" t="s">
        <v>794</v>
      </c>
      <c r="I34" s="155" t="s">
        <v>804</v>
      </c>
      <c r="J34" s="154" t="s">
        <v>786</v>
      </c>
      <c r="K34" s="154" t="s">
        <v>31</v>
      </c>
      <c r="L34" s="159"/>
    </row>
    <row r="35" spans="1:12" ht="41.4">
      <c r="A35" s="161"/>
      <c r="B35" s="160">
        <v>2022</v>
      </c>
      <c r="C35" s="155" t="s">
        <v>11</v>
      </c>
      <c r="D35" s="158" t="s">
        <v>836</v>
      </c>
      <c r="E35" s="155" t="s">
        <v>835</v>
      </c>
      <c r="F35" s="158" t="s">
        <v>339</v>
      </c>
      <c r="G35" s="155" t="s">
        <v>805</v>
      </c>
      <c r="H35" s="155" t="s">
        <v>794</v>
      </c>
      <c r="I35" s="155" t="s">
        <v>804</v>
      </c>
      <c r="J35" s="154" t="s">
        <v>786</v>
      </c>
      <c r="K35" s="154" t="s">
        <v>31</v>
      </c>
      <c r="L35" s="159"/>
    </row>
    <row r="36" spans="1:12" ht="41.4">
      <c r="A36" s="161"/>
      <c r="B36" s="160">
        <v>2022</v>
      </c>
      <c r="C36" s="155" t="s">
        <v>11</v>
      </c>
      <c r="D36" s="158" t="s">
        <v>831</v>
      </c>
      <c r="E36" s="155" t="s">
        <v>834</v>
      </c>
      <c r="F36" s="158" t="s">
        <v>339</v>
      </c>
      <c r="G36" s="155" t="s">
        <v>805</v>
      </c>
      <c r="H36" s="155" t="s">
        <v>794</v>
      </c>
      <c r="I36" s="155" t="s">
        <v>804</v>
      </c>
      <c r="J36" s="154" t="s">
        <v>786</v>
      </c>
      <c r="K36" s="154" t="s">
        <v>31</v>
      </c>
      <c r="L36" s="159"/>
    </row>
    <row r="37" spans="1:12" ht="41.4">
      <c r="A37" s="161"/>
      <c r="B37" s="160">
        <v>2022</v>
      </c>
      <c r="C37" s="155" t="s">
        <v>11</v>
      </c>
      <c r="D37" s="158" t="s">
        <v>831</v>
      </c>
      <c r="E37" s="155" t="s">
        <v>833</v>
      </c>
      <c r="F37" s="158" t="s">
        <v>339</v>
      </c>
      <c r="G37" s="155" t="s">
        <v>805</v>
      </c>
      <c r="H37" s="155" t="s">
        <v>794</v>
      </c>
      <c r="I37" s="155" t="s">
        <v>804</v>
      </c>
      <c r="J37" s="154" t="s">
        <v>786</v>
      </c>
      <c r="K37" s="154" t="s">
        <v>31</v>
      </c>
      <c r="L37" s="159"/>
    </row>
    <row r="38" spans="1:12" ht="41.4">
      <c r="A38" s="161"/>
      <c r="B38" s="160">
        <v>2022</v>
      </c>
      <c r="C38" s="155" t="s">
        <v>11</v>
      </c>
      <c r="D38" s="158" t="s">
        <v>831</v>
      </c>
      <c r="E38" s="155" t="s">
        <v>832</v>
      </c>
      <c r="F38" s="158" t="s">
        <v>339</v>
      </c>
      <c r="G38" s="155" t="s">
        <v>805</v>
      </c>
      <c r="H38" s="155" t="s">
        <v>794</v>
      </c>
      <c r="I38" s="155" t="s">
        <v>804</v>
      </c>
      <c r="J38" s="154" t="s">
        <v>786</v>
      </c>
      <c r="K38" s="154" t="s">
        <v>31</v>
      </c>
      <c r="L38" s="159"/>
    </row>
    <row r="39" spans="1:12" ht="41.4">
      <c r="A39" s="161"/>
      <c r="B39" s="160">
        <v>2022</v>
      </c>
      <c r="C39" s="155" t="s">
        <v>11</v>
      </c>
      <c r="D39" s="158" t="s">
        <v>831</v>
      </c>
      <c r="E39" s="155" t="s">
        <v>830</v>
      </c>
      <c r="F39" s="158" t="s">
        <v>339</v>
      </c>
      <c r="G39" s="155" t="s">
        <v>805</v>
      </c>
      <c r="H39" s="155" t="s">
        <v>794</v>
      </c>
      <c r="I39" s="155" t="s">
        <v>804</v>
      </c>
      <c r="J39" s="154" t="s">
        <v>786</v>
      </c>
      <c r="K39" s="154" t="s">
        <v>31</v>
      </c>
      <c r="L39" s="159"/>
    </row>
    <row r="40" spans="1:12" ht="41.4">
      <c r="A40" s="161"/>
      <c r="B40" s="160">
        <v>2022</v>
      </c>
      <c r="C40" s="155" t="s">
        <v>11</v>
      </c>
      <c r="D40" s="158" t="s">
        <v>829</v>
      </c>
      <c r="E40" s="155" t="s">
        <v>828</v>
      </c>
      <c r="F40" s="158" t="s">
        <v>339</v>
      </c>
      <c r="G40" s="155" t="s">
        <v>805</v>
      </c>
      <c r="H40" s="155" t="s">
        <v>794</v>
      </c>
      <c r="I40" s="155" t="s">
        <v>804</v>
      </c>
      <c r="J40" s="154" t="s">
        <v>786</v>
      </c>
      <c r="K40" s="154" t="s">
        <v>31</v>
      </c>
      <c r="L40" s="159"/>
    </row>
    <row r="41" spans="1:12" ht="41.4">
      <c r="A41" s="161"/>
      <c r="B41" s="160">
        <v>2022</v>
      </c>
      <c r="C41" s="155" t="s">
        <v>11</v>
      </c>
      <c r="D41" s="158" t="s">
        <v>827</v>
      </c>
      <c r="E41" s="155" t="s">
        <v>826</v>
      </c>
      <c r="F41" s="158" t="s">
        <v>339</v>
      </c>
      <c r="G41" s="155" t="s">
        <v>805</v>
      </c>
      <c r="H41" s="155" t="s">
        <v>794</v>
      </c>
      <c r="I41" s="155" t="s">
        <v>804</v>
      </c>
      <c r="J41" s="154" t="s">
        <v>786</v>
      </c>
      <c r="K41" s="154" t="s">
        <v>31</v>
      </c>
      <c r="L41" s="159"/>
    </row>
    <row r="42" spans="1:12" ht="41.4">
      <c r="A42" s="161"/>
      <c r="B42" s="160">
        <v>2022</v>
      </c>
      <c r="C42" s="155" t="s">
        <v>11</v>
      </c>
      <c r="D42" s="158" t="s">
        <v>809</v>
      </c>
      <c r="E42" s="155" t="s">
        <v>825</v>
      </c>
      <c r="F42" s="158" t="s">
        <v>339</v>
      </c>
      <c r="G42" s="155" t="s">
        <v>805</v>
      </c>
      <c r="H42" s="155" t="s">
        <v>794</v>
      </c>
      <c r="I42" s="155" t="s">
        <v>804</v>
      </c>
      <c r="J42" s="154" t="s">
        <v>786</v>
      </c>
      <c r="K42" s="154" t="s">
        <v>31</v>
      </c>
      <c r="L42" s="159"/>
    </row>
    <row r="43" spans="1:12" ht="41.4">
      <c r="A43" s="161"/>
      <c r="B43" s="160">
        <v>2022</v>
      </c>
      <c r="C43" s="155" t="s">
        <v>11</v>
      </c>
      <c r="D43" s="158" t="s">
        <v>809</v>
      </c>
      <c r="E43" s="155" t="s">
        <v>824</v>
      </c>
      <c r="F43" s="158" t="s">
        <v>339</v>
      </c>
      <c r="G43" s="155" t="s">
        <v>805</v>
      </c>
      <c r="H43" s="155" t="s">
        <v>794</v>
      </c>
      <c r="I43" s="155" t="s">
        <v>804</v>
      </c>
      <c r="J43" s="154" t="s">
        <v>786</v>
      </c>
      <c r="K43" s="154" t="s">
        <v>31</v>
      </c>
      <c r="L43" s="159"/>
    </row>
    <row r="44" spans="1:12" ht="55.2">
      <c r="A44" s="161"/>
      <c r="B44" s="160">
        <v>2022</v>
      </c>
      <c r="C44" s="155" t="s">
        <v>11</v>
      </c>
      <c r="D44" s="158" t="s">
        <v>809</v>
      </c>
      <c r="E44" s="155" t="s">
        <v>823</v>
      </c>
      <c r="F44" s="158" t="s">
        <v>339</v>
      </c>
      <c r="G44" s="155" t="s">
        <v>805</v>
      </c>
      <c r="H44" s="155" t="s">
        <v>794</v>
      </c>
      <c r="I44" s="155" t="s">
        <v>804</v>
      </c>
      <c r="J44" s="154" t="s">
        <v>786</v>
      </c>
      <c r="K44" s="154" t="s">
        <v>31</v>
      </c>
      <c r="L44" s="159"/>
    </row>
    <row r="45" spans="1:12" ht="41.4">
      <c r="A45" s="161"/>
      <c r="B45" s="160">
        <v>2022</v>
      </c>
      <c r="C45" s="155" t="s">
        <v>11</v>
      </c>
      <c r="D45" s="158" t="s">
        <v>809</v>
      </c>
      <c r="E45" s="155" t="s">
        <v>822</v>
      </c>
      <c r="F45" s="158" t="s">
        <v>339</v>
      </c>
      <c r="G45" s="155" t="s">
        <v>805</v>
      </c>
      <c r="H45" s="155" t="s">
        <v>794</v>
      </c>
      <c r="I45" s="155" t="s">
        <v>804</v>
      </c>
      <c r="J45" s="154" t="s">
        <v>786</v>
      </c>
      <c r="K45" s="154" t="s">
        <v>31</v>
      </c>
      <c r="L45" s="159"/>
    </row>
    <row r="46" spans="1:12" ht="55.2">
      <c r="A46" s="161"/>
      <c r="B46" s="160">
        <v>2022</v>
      </c>
      <c r="C46" s="155" t="s">
        <v>11</v>
      </c>
      <c r="D46" s="158" t="s">
        <v>809</v>
      </c>
      <c r="E46" s="155" t="s">
        <v>821</v>
      </c>
      <c r="F46" s="158" t="s">
        <v>339</v>
      </c>
      <c r="G46" s="155" t="s">
        <v>805</v>
      </c>
      <c r="H46" s="155" t="s">
        <v>794</v>
      </c>
      <c r="I46" s="155" t="s">
        <v>804</v>
      </c>
      <c r="J46" s="154" t="s">
        <v>786</v>
      </c>
      <c r="K46" s="154" t="s">
        <v>31</v>
      </c>
      <c r="L46" s="159"/>
    </row>
    <row r="47" spans="1:12" ht="55.2">
      <c r="A47" s="161"/>
      <c r="B47" s="160">
        <v>2022</v>
      </c>
      <c r="C47" s="155" t="s">
        <v>11</v>
      </c>
      <c r="D47" s="158" t="s">
        <v>809</v>
      </c>
      <c r="E47" s="155" t="s">
        <v>820</v>
      </c>
      <c r="F47" s="158" t="s">
        <v>339</v>
      </c>
      <c r="G47" s="155" t="s">
        <v>805</v>
      </c>
      <c r="H47" s="155" t="s">
        <v>794</v>
      </c>
      <c r="I47" s="155" t="s">
        <v>804</v>
      </c>
      <c r="J47" s="154" t="s">
        <v>786</v>
      </c>
      <c r="K47" s="154" t="s">
        <v>31</v>
      </c>
      <c r="L47" s="159"/>
    </row>
    <row r="48" spans="1:12" ht="41.4">
      <c r="A48" s="161"/>
      <c r="B48" s="160">
        <v>2022</v>
      </c>
      <c r="C48" s="155" t="s">
        <v>11</v>
      </c>
      <c r="D48" s="158" t="s">
        <v>809</v>
      </c>
      <c r="E48" s="155" t="s">
        <v>819</v>
      </c>
      <c r="F48" s="158" t="s">
        <v>339</v>
      </c>
      <c r="G48" s="155" t="s">
        <v>805</v>
      </c>
      <c r="H48" s="155" t="s">
        <v>794</v>
      </c>
      <c r="I48" s="155" t="s">
        <v>804</v>
      </c>
      <c r="J48" s="154" t="s">
        <v>786</v>
      </c>
      <c r="K48" s="154" t="s">
        <v>31</v>
      </c>
      <c r="L48" s="159"/>
    </row>
    <row r="49" spans="1:20" ht="41.4">
      <c r="A49" s="161"/>
      <c r="B49" s="160">
        <v>2022</v>
      </c>
      <c r="C49" s="155" t="s">
        <v>11</v>
      </c>
      <c r="D49" s="158" t="s">
        <v>809</v>
      </c>
      <c r="E49" s="155" t="s">
        <v>818</v>
      </c>
      <c r="F49" s="158" t="s">
        <v>339</v>
      </c>
      <c r="G49" s="155" t="s">
        <v>805</v>
      </c>
      <c r="H49" s="155" t="s">
        <v>794</v>
      </c>
      <c r="I49" s="155" t="s">
        <v>804</v>
      </c>
      <c r="J49" s="154" t="s">
        <v>786</v>
      </c>
      <c r="K49" s="154" t="s">
        <v>31</v>
      </c>
      <c r="L49" s="159"/>
    </row>
    <row r="50" spans="1:20" ht="41.4">
      <c r="A50" s="161"/>
      <c r="B50" s="160">
        <v>2022</v>
      </c>
      <c r="C50" s="155" t="s">
        <v>11</v>
      </c>
      <c r="D50" s="158" t="s">
        <v>809</v>
      </c>
      <c r="E50" s="155" t="s">
        <v>817</v>
      </c>
      <c r="F50" s="158" t="s">
        <v>339</v>
      </c>
      <c r="G50" s="155" t="s">
        <v>805</v>
      </c>
      <c r="H50" s="155" t="s">
        <v>794</v>
      </c>
      <c r="I50" s="155" t="s">
        <v>804</v>
      </c>
      <c r="J50" s="154" t="s">
        <v>786</v>
      </c>
      <c r="K50" s="154" t="s">
        <v>31</v>
      </c>
      <c r="L50" s="159"/>
    </row>
    <row r="51" spans="1:20" ht="69">
      <c r="A51" s="161"/>
      <c r="B51" s="160">
        <v>2022</v>
      </c>
      <c r="C51" s="155" t="s">
        <v>11</v>
      </c>
      <c r="D51" s="158" t="s">
        <v>809</v>
      </c>
      <c r="E51" s="155" t="s">
        <v>816</v>
      </c>
      <c r="F51" s="158" t="s">
        <v>339</v>
      </c>
      <c r="G51" s="155" t="s">
        <v>805</v>
      </c>
      <c r="H51" s="155" t="s">
        <v>794</v>
      </c>
      <c r="I51" s="155" t="s">
        <v>804</v>
      </c>
      <c r="J51" s="154" t="s">
        <v>786</v>
      </c>
      <c r="K51" s="154" t="s">
        <v>31</v>
      </c>
      <c r="L51" s="159"/>
    </row>
    <row r="52" spans="1:20" ht="41.4">
      <c r="A52" s="161"/>
      <c r="B52" s="160">
        <v>2022</v>
      </c>
      <c r="C52" s="155" t="s">
        <v>11</v>
      </c>
      <c r="D52" s="158" t="s">
        <v>809</v>
      </c>
      <c r="E52" s="155" t="s">
        <v>815</v>
      </c>
      <c r="F52" s="158" t="s">
        <v>339</v>
      </c>
      <c r="G52" s="155" t="s">
        <v>805</v>
      </c>
      <c r="H52" s="155" t="s">
        <v>794</v>
      </c>
      <c r="I52" s="155" t="s">
        <v>804</v>
      </c>
      <c r="J52" s="154" t="s">
        <v>786</v>
      </c>
      <c r="K52" s="154" t="s">
        <v>31</v>
      </c>
      <c r="L52" s="159"/>
    </row>
    <row r="53" spans="1:20" ht="41.4">
      <c r="A53" s="161"/>
      <c r="B53" s="160">
        <v>2022</v>
      </c>
      <c r="C53" s="155" t="s">
        <v>11</v>
      </c>
      <c r="D53" s="158" t="s">
        <v>809</v>
      </c>
      <c r="E53" s="155" t="s">
        <v>814</v>
      </c>
      <c r="F53" s="158" t="s">
        <v>339</v>
      </c>
      <c r="G53" s="155" t="s">
        <v>805</v>
      </c>
      <c r="H53" s="155" t="s">
        <v>794</v>
      </c>
      <c r="I53" s="155" t="s">
        <v>804</v>
      </c>
      <c r="J53" s="154" t="s">
        <v>786</v>
      </c>
      <c r="K53" s="154" t="s">
        <v>31</v>
      </c>
      <c r="L53" s="159"/>
    </row>
    <row r="54" spans="1:20" ht="41.4">
      <c r="A54" s="161"/>
      <c r="B54" s="160">
        <v>2022</v>
      </c>
      <c r="C54" s="155" t="s">
        <v>11</v>
      </c>
      <c r="D54" s="158" t="s">
        <v>809</v>
      </c>
      <c r="E54" s="155" t="s">
        <v>813</v>
      </c>
      <c r="F54" s="158" t="s">
        <v>339</v>
      </c>
      <c r="G54" s="155" t="s">
        <v>805</v>
      </c>
      <c r="H54" s="155" t="s">
        <v>794</v>
      </c>
      <c r="I54" s="155" t="s">
        <v>804</v>
      </c>
      <c r="J54" s="154" t="s">
        <v>786</v>
      </c>
      <c r="K54" s="154" t="s">
        <v>31</v>
      </c>
      <c r="L54" s="159"/>
    </row>
    <row r="55" spans="1:20" ht="220.8">
      <c r="A55" s="161"/>
      <c r="B55" s="160">
        <v>2022</v>
      </c>
      <c r="C55" s="155" t="s">
        <v>11</v>
      </c>
      <c r="D55" s="158" t="s">
        <v>809</v>
      </c>
      <c r="E55" s="155" t="s">
        <v>812</v>
      </c>
      <c r="F55" s="158" t="s">
        <v>339</v>
      </c>
      <c r="G55" s="155" t="s">
        <v>805</v>
      </c>
      <c r="H55" s="155" t="s">
        <v>794</v>
      </c>
      <c r="I55" s="155" t="s">
        <v>804</v>
      </c>
      <c r="J55" s="154" t="s">
        <v>786</v>
      </c>
      <c r="K55" s="154" t="s">
        <v>31</v>
      </c>
      <c r="L55" s="159"/>
    </row>
    <row r="56" spans="1:20" ht="151.80000000000001">
      <c r="A56" s="161"/>
      <c r="B56" s="160">
        <v>2022</v>
      </c>
      <c r="C56" s="155" t="s">
        <v>11</v>
      </c>
      <c r="D56" s="158" t="s">
        <v>809</v>
      </c>
      <c r="E56" s="155" t="s">
        <v>811</v>
      </c>
      <c r="F56" s="158" t="s">
        <v>339</v>
      </c>
      <c r="G56" s="155" t="s">
        <v>805</v>
      </c>
      <c r="H56" s="155" t="s">
        <v>794</v>
      </c>
      <c r="I56" s="155" t="s">
        <v>804</v>
      </c>
      <c r="J56" s="154" t="s">
        <v>786</v>
      </c>
      <c r="K56" s="154" t="s">
        <v>31</v>
      </c>
      <c r="L56" s="159"/>
    </row>
    <row r="57" spans="1:20" ht="41.4">
      <c r="A57" s="161"/>
      <c r="B57" s="160">
        <v>2022</v>
      </c>
      <c r="C57" s="155" t="s">
        <v>11</v>
      </c>
      <c r="D57" s="158" t="s">
        <v>809</v>
      </c>
      <c r="E57" s="155" t="s">
        <v>810</v>
      </c>
      <c r="F57" s="158" t="s">
        <v>339</v>
      </c>
      <c r="G57" s="155" t="s">
        <v>805</v>
      </c>
      <c r="H57" s="155" t="s">
        <v>794</v>
      </c>
      <c r="I57" s="155" t="s">
        <v>804</v>
      </c>
      <c r="J57" s="154" t="s">
        <v>786</v>
      </c>
      <c r="K57" s="154" t="s">
        <v>31</v>
      </c>
      <c r="L57" s="159"/>
    </row>
    <row r="58" spans="1:20" ht="41.4">
      <c r="A58" s="161"/>
      <c r="B58" s="160">
        <v>2022</v>
      </c>
      <c r="C58" s="155" t="s">
        <v>11</v>
      </c>
      <c r="D58" s="158" t="s">
        <v>809</v>
      </c>
      <c r="E58" s="155" t="s">
        <v>808</v>
      </c>
      <c r="F58" s="158" t="s">
        <v>339</v>
      </c>
      <c r="G58" s="155" t="s">
        <v>805</v>
      </c>
      <c r="H58" s="155" t="s">
        <v>794</v>
      </c>
      <c r="I58" s="155" t="s">
        <v>804</v>
      </c>
      <c r="J58" s="154" t="s">
        <v>786</v>
      </c>
      <c r="K58" s="154" t="s">
        <v>31</v>
      </c>
      <c r="L58" s="159"/>
    </row>
    <row r="59" spans="1:20" ht="110.4">
      <c r="A59" s="161"/>
      <c r="B59" s="160">
        <v>2022</v>
      </c>
      <c r="C59" s="155" t="s">
        <v>11</v>
      </c>
      <c r="D59" s="158" t="s">
        <v>807</v>
      </c>
      <c r="E59" s="155" t="s">
        <v>806</v>
      </c>
      <c r="F59" s="158" t="s">
        <v>339</v>
      </c>
      <c r="G59" s="155" t="s">
        <v>805</v>
      </c>
      <c r="H59" s="155" t="s">
        <v>794</v>
      </c>
      <c r="I59" s="155" t="s">
        <v>804</v>
      </c>
      <c r="J59" s="154" t="s">
        <v>786</v>
      </c>
      <c r="K59" s="154" t="s">
        <v>31</v>
      </c>
      <c r="L59" s="159"/>
    </row>
    <row r="60" spans="1:20" s="101" customFormat="1" ht="345">
      <c r="A60" s="86" t="str">
        <f>IF(COUNTIF($C$4:C61,C61)&gt;9,"ITEM"&amp;COUNTIF($C$4:C61,C61),"ITEM0"&amp;COUNTIF($C$4:C61,C61))</f>
        <v>ITEM02</v>
      </c>
      <c r="B60" s="157">
        <v>2022</v>
      </c>
      <c r="C60" s="155" t="s">
        <v>84</v>
      </c>
      <c r="D60" s="155" t="s">
        <v>803</v>
      </c>
      <c r="E60" s="155" t="s">
        <v>802</v>
      </c>
      <c r="F60" s="158" t="s">
        <v>339</v>
      </c>
      <c r="G60" s="155" t="s">
        <v>801</v>
      </c>
      <c r="H60" s="155" t="s">
        <v>800</v>
      </c>
      <c r="I60" s="155" t="s">
        <v>799</v>
      </c>
      <c r="J60" s="154" t="s">
        <v>786</v>
      </c>
      <c r="K60" s="154" t="s">
        <v>31</v>
      </c>
      <c r="L60" s="153"/>
      <c r="P60" s="86"/>
      <c r="Q60" t="str">
        <f>IFERROR(#REF!,"")</f>
        <v/>
      </c>
      <c r="S60" t="s">
        <v>4</v>
      </c>
      <c r="T60" s="101" t="e">
        <f>COUNTIFS($A$4:$A$60,S60,$B$4:$B$61,$T$3)</f>
        <v>#VALUE!</v>
      </c>
    </row>
    <row r="61" spans="1:20" ht="252.75" customHeight="1">
      <c r="B61" s="157">
        <v>2022</v>
      </c>
      <c r="C61" s="155" t="s">
        <v>84</v>
      </c>
      <c r="D61" s="155" t="s">
        <v>798</v>
      </c>
      <c r="E61" s="155" t="s">
        <v>797</v>
      </c>
      <c r="F61" s="155" t="s">
        <v>796</v>
      </c>
      <c r="G61" s="155" t="s">
        <v>795</v>
      </c>
      <c r="H61" s="155" t="s">
        <v>794</v>
      </c>
      <c r="I61" s="155" t="s">
        <v>793</v>
      </c>
      <c r="J61" s="154" t="s">
        <v>786</v>
      </c>
      <c r="K61" s="154" t="s">
        <v>31</v>
      </c>
      <c r="L61" s="153"/>
    </row>
    <row r="62" spans="1:20" ht="110.4">
      <c r="B62" s="157">
        <v>2022</v>
      </c>
      <c r="C62" s="155" t="s">
        <v>84</v>
      </c>
      <c r="D62" s="155" t="s">
        <v>792</v>
      </c>
      <c r="E62" s="155" t="s">
        <v>791</v>
      </c>
      <c r="F62" s="156" t="s">
        <v>790</v>
      </c>
      <c r="G62" s="155" t="s">
        <v>789</v>
      </c>
      <c r="H62" s="155" t="s">
        <v>788</v>
      </c>
      <c r="I62" s="155" t="s">
        <v>787</v>
      </c>
      <c r="J62" s="154" t="s">
        <v>786</v>
      </c>
      <c r="K62" s="154" t="s">
        <v>31</v>
      </c>
      <c r="L62" s="153"/>
    </row>
    <row r="63" spans="1:20">
      <c r="C63" s="152" t="s">
        <v>96</v>
      </c>
      <c r="D63" s="152"/>
      <c r="E63" s="152"/>
      <c r="F63" s="152"/>
      <c r="H63" s="152"/>
      <c r="I63" s="152"/>
    </row>
    <row r="64" spans="1:20" ht="13.8">
      <c r="B64" s="148"/>
      <c r="C64" s="149" t="s">
        <v>95</v>
      </c>
      <c r="D64" s="149"/>
      <c r="E64" s="149"/>
      <c r="F64" s="149"/>
      <c r="G64" s="149"/>
      <c r="H64" s="7"/>
      <c r="I64" s="7"/>
      <c r="J64" s="148"/>
      <c r="K64" s="148"/>
      <c r="L64" s="148"/>
    </row>
    <row r="65" spans="2:12" ht="13.8">
      <c r="B65" s="148"/>
      <c r="C65" s="149" t="s">
        <v>94</v>
      </c>
      <c r="D65" s="149"/>
      <c r="E65" s="149"/>
      <c r="F65" s="149"/>
      <c r="G65" s="149"/>
      <c r="H65" s="150"/>
      <c r="I65" s="150"/>
      <c r="J65" s="148"/>
      <c r="K65" s="148"/>
      <c r="L65" s="148"/>
    </row>
    <row r="66" spans="2:12" ht="13.8">
      <c r="B66" s="148"/>
      <c r="C66" s="149" t="s">
        <v>93</v>
      </c>
      <c r="D66" s="149"/>
      <c r="E66" s="149"/>
      <c r="F66" s="149"/>
      <c r="G66" s="149"/>
      <c r="H66" s="7"/>
      <c r="I66" s="7"/>
      <c r="J66" s="148"/>
      <c r="K66" s="148"/>
      <c r="L66" s="148"/>
    </row>
    <row r="67" spans="2:12" ht="13.8">
      <c r="B67" s="148"/>
      <c r="C67" s="149" t="s">
        <v>9</v>
      </c>
      <c r="D67" s="149"/>
      <c r="E67" s="149"/>
      <c r="F67" s="149"/>
      <c r="G67" s="149"/>
      <c r="H67" s="151"/>
      <c r="I67" s="151"/>
      <c r="J67" s="148"/>
      <c r="K67" s="148"/>
      <c r="L67" s="148"/>
    </row>
    <row r="68" spans="2:12" ht="13.8">
      <c r="B68" s="148"/>
      <c r="C68" s="149" t="s">
        <v>92</v>
      </c>
      <c r="D68" s="149"/>
      <c r="E68" s="149"/>
      <c r="F68" s="149"/>
      <c r="G68" s="149"/>
      <c r="H68" s="150"/>
      <c r="I68" s="150"/>
      <c r="J68" s="148"/>
      <c r="K68" s="148"/>
      <c r="L68" s="148"/>
    </row>
    <row r="69" spans="2:12" ht="13.8">
      <c r="B69" s="148"/>
      <c r="C69" s="149" t="s">
        <v>91</v>
      </c>
      <c r="D69" s="149"/>
      <c r="E69" s="149"/>
      <c r="F69" s="149"/>
      <c r="G69" s="149"/>
      <c r="H69" s="150"/>
      <c r="I69" s="149"/>
      <c r="J69" s="148"/>
      <c r="K69" s="148"/>
      <c r="L69" s="148"/>
    </row>
    <row r="70" spans="2:12" ht="13.8">
      <c r="B70" s="148"/>
      <c r="C70" s="149" t="s">
        <v>90</v>
      </c>
      <c r="D70" s="149"/>
      <c r="E70" s="149"/>
      <c r="F70" s="149"/>
      <c r="G70" s="149"/>
      <c r="H70" s="149"/>
      <c r="I70" s="149"/>
      <c r="J70" s="148"/>
      <c r="K70" s="148"/>
      <c r="L70" s="148"/>
    </row>
    <row r="71" spans="2:12" ht="13.8">
      <c r="B71" s="148"/>
      <c r="C71" s="149" t="s">
        <v>89</v>
      </c>
      <c r="D71" s="149"/>
      <c r="E71" s="149"/>
      <c r="F71" s="149"/>
      <c r="G71" s="149"/>
      <c r="H71" s="149"/>
      <c r="I71" s="149"/>
      <c r="J71" s="148"/>
      <c r="K71" s="148"/>
      <c r="L71" s="148"/>
    </row>
    <row r="72" spans="2:12" ht="13.8">
      <c r="B72" s="148"/>
      <c r="C72" s="149" t="s">
        <v>10</v>
      </c>
      <c r="D72" s="149"/>
      <c r="E72" s="149"/>
      <c r="F72" s="149"/>
      <c r="G72" s="149"/>
      <c r="H72" s="149"/>
      <c r="I72" s="149"/>
      <c r="J72" s="148"/>
      <c r="K72" s="148"/>
      <c r="L72" s="148"/>
    </row>
    <row r="73" spans="2:12" ht="13.8">
      <c r="B73" s="148"/>
      <c r="C73" s="149" t="s">
        <v>88</v>
      </c>
      <c r="D73" s="149"/>
      <c r="E73" s="149"/>
      <c r="F73" s="149"/>
      <c r="G73" s="149"/>
      <c r="H73" s="149"/>
      <c r="I73" s="149"/>
      <c r="J73" s="148"/>
      <c r="K73" s="148"/>
      <c r="L73" s="148"/>
    </row>
    <row r="74" spans="2:12" ht="13.8">
      <c r="B74" s="148"/>
      <c r="C74" s="149" t="s">
        <v>87</v>
      </c>
      <c r="D74" s="149"/>
      <c r="E74" s="149"/>
      <c r="F74" s="149"/>
      <c r="G74" s="149"/>
      <c r="H74" s="149"/>
      <c r="I74" s="149"/>
      <c r="J74" s="148"/>
      <c r="K74" s="148"/>
      <c r="L74" s="148"/>
    </row>
    <row r="75" spans="2:12" ht="13.8">
      <c r="B75" s="148"/>
      <c r="C75" s="149" t="s">
        <v>11</v>
      </c>
      <c r="D75" s="149"/>
      <c r="E75" s="149"/>
      <c r="F75" s="149"/>
      <c r="G75" s="149"/>
      <c r="H75" s="149"/>
      <c r="I75" s="149"/>
      <c r="J75" s="148"/>
      <c r="K75" s="148"/>
      <c r="L75" s="148"/>
    </row>
    <row r="76" spans="2:12" ht="13.8">
      <c r="B76" s="148"/>
      <c r="C76" s="149" t="s">
        <v>86</v>
      </c>
      <c r="D76" s="149"/>
      <c r="E76" s="149"/>
      <c r="F76" s="149"/>
      <c r="G76" s="149"/>
      <c r="H76" s="149"/>
      <c r="I76" s="149"/>
      <c r="J76" s="148"/>
      <c r="K76" s="148"/>
      <c r="L76" s="148"/>
    </row>
    <row r="77" spans="2:12" ht="13.8">
      <c r="B77" s="148"/>
      <c r="C77" s="149" t="s">
        <v>85</v>
      </c>
      <c r="D77" s="149"/>
      <c r="E77" s="149"/>
      <c r="F77" s="149"/>
      <c r="G77" s="149"/>
      <c r="H77" s="149"/>
      <c r="I77" s="149"/>
      <c r="J77" s="148"/>
      <c r="K77" s="148"/>
      <c r="L77" s="148"/>
    </row>
    <row r="78" spans="2:12" ht="13.8">
      <c r="B78" s="148"/>
      <c r="C78" s="149" t="s">
        <v>84</v>
      </c>
      <c r="D78" s="149"/>
      <c r="E78" s="149"/>
      <c r="F78" s="149"/>
      <c r="G78" s="149"/>
      <c r="H78" s="149"/>
      <c r="I78" s="149"/>
      <c r="J78" s="148"/>
      <c r="K78" s="148"/>
      <c r="L78" s="148"/>
    </row>
    <row r="79" spans="2:12" ht="13.8">
      <c r="B79" s="148"/>
      <c r="D79" s="149"/>
      <c r="E79" s="149"/>
      <c r="F79" s="149"/>
      <c r="G79" s="149"/>
      <c r="H79" s="149"/>
      <c r="I79" s="149"/>
      <c r="J79" s="148"/>
      <c r="K79" s="148"/>
      <c r="L79" s="148"/>
    </row>
    <row r="80" spans="2:12" ht="13.8">
      <c r="B80" s="148"/>
      <c r="D80" s="149"/>
      <c r="E80" s="149"/>
      <c r="F80" s="149"/>
      <c r="G80" s="149"/>
      <c r="H80" s="149"/>
      <c r="I80" s="149"/>
      <c r="J80" s="148"/>
      <c r="K80" s="148"/>
      <c r="L80" s="148"/>
    </row>
    <row r="81" spans="2:12" ht="13.8">
      <c r="B81" s="148"/>
      <c r="D81" s="149"/>
      <c r="E81" s="149"/>
      <c r="F81" s="149"/>
      <c r="G81" s="149"/>
      <c r="H81" s="149"/>
      <c r="I81" s="149"/>
      <c r="J81" s="148"/>
      <c r="K81" s="148"/>
      <c r="L81" s="148"/>
    </row>
  </sheetData>
  <dataValidations count="1">
    <dataValidation type="list" allowBlank="1" showInputMessage="1" showErrorMessage="1" sqref="C5:C62">
      <formula1>$C$63:$C$78</formula1>
    </dataValidation>
  </dataValidations>
  <pageMargins left="0.23622047244094491" right="0.23622047244094491" top="0.74803149606299213" bottom="0.74803149606299213" header="0.31496062992125984" footer="0.31496062992125984"/>
  <pageSetup paperSize="8" fitToHeight="0" orientation="landscape" r:id="rId1"/>
  <headerFooter>
    <oddHeader xml:space="preserve">&amp;L&amp;F  &amp;A&amp;R&amp;D  &amp;T    </oddHead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6"/>
  <sheetViews>
    <sheetView topLeftCell="B1" zoomScale="85" zoomScaleNormal="85" workbookViewId="0">
      <pane ySplit="3" topLeftCell="A64" activePane="bottomLeft" state="frozen"/>
      <selection activeCell="B1" sqref="B1"/>
      <selection pane="bottomLeft" activeCell="E6" sqref="E6"/>
    </sheetView>
  </sheetViews>
  <sheetFormatPr defaultColWidth="9.109375" defaultRowHeight="13.2"/>
  <cols>
    <col min="1" max="1" width="32.33203125" style="218" hidden="1" customWidth="1"/>
    <col min="2" max="2" width="12" style="219" customWidth="1"/>
    <col min="3" max="3" width="37.88671875" style="217" customWidth="1"/>
    <col min="4" max="4" width="55.5546875" style="219" customWidth="1"/>
    <col min="5" max="5" width="28.6640625" style="217" customWidth="1"/>
    <col min="6" max="6" width="34" style="217" customWidth="1"/>
    <col min="7" max="7" width="54.109375" style="217" customWidth="1"/>
    <col min="8" max="8" width="38.5546875" style="217" customWidth="1"/>
    <col min="9" max="9" width="30" style="217" customWidth="1"/>
    <col min="10" max="10" width="18.44140625" style="219" customWidth="1"/>
    <col min="11" max="11" width="21.88671875" style="219" customWidth="1"/>
    <col min="12" max="12" width="19" style="219" customWidth="1"/>
    <col min="13" max="14" width="9.109375" style="217"/>
    <col min="15" max="15" width="0" style="218" hidden="1" customWidth="1"/>
    <col min="16" max="16" width="30.44140625" style="217" hidden="1" customWidth="1"/>
    <col min="17" max="17" width="27" style="217" hidden="1" customWidth="1"/>
    <col min="18" max="18" width="6.88671875" style="217" hidden="1" customWidth="1"/>
    <col min="19" max="19" width="30.44140625" style="217" hidden="1" customWidth="1"/>
    <col min="20" max="22" width="9.109375" style="217" hidden="1" customWidth="1"/>
    <col min="23" max="23" width="0" style="217" hidden="1" customWidth="1"/>
    <col min="24" max="16384" width="9.109375" style="217"/>
  </cols>
  <sheetData>
    <row r="1" spans="1:22">
      <c r="C1" s="233"/>
      <c r="E1" s="234"/>
      <c r="F1" s="233"/>
      <c r="P1" s="217" t="e">
        <f>INDEX(#REF!,MATCH(C1,#REF!,0))</f>
        <v>#REF!</v>
      </c>
    </row>
    <row r="2" spans="1:22" s="228" customFormat="1" ht="53.4" thickBot="1">
      <c r="A2" s="218"/>
      <c r="B2" s="232" t="s">
        <v>17</v>
      </c>
      <c r="C2" s="231" t="s">
        <v>30</v>
      </c>
      <c r="D2" s="231" t="s">
        <v>18</v>
      </c>
      <c r="E2" s="231" t="s">
        <v>19</v>
      </c>
      <c r="F2" s="231" t="s">
        <v>23</v>
      </c>
      <c r="G2" s="231" t="s">
        <v>29</v>
      </c>
      <c r="H2" s="231" t="s">
        <v>22</v>
      </c>
      <c r="I2" s="231" t="s">
        <v>28</v>
      </c>
      <c r="J2" s="231" t="s">
        <v>14</v>
      </c>
      <c r="K2" s="231" t="s">
        <v>15</v>
      </c>
      <c r="L2" s="230" t="s">
        <v>16</v>
      </c>
      <c r="O2" s="229"/>
    </row>
    <row r="3" spans="1:22" s="223" customFormat="1" ht="81.75" customHeight="1">
      <c r="A3" s="225"/>
      <c r="B3" s="227" t="s">
        <v>25</v>
      </c>
      <c r="C3" s="226" t="s">
        <v>20</v>
      </c>
      <c r="D3" s="226" t="s">
        <v>21</v>
      </c>
      <c r="E3" s="226" t="s">
        <v>21</v>
      </c>
      <c r="F3" s="226" t="s">
        <v>21</v>
      </c>
      <c r="G3" s="226" t="s">
        <v>26</v>
      </c>
      <c r="H3" s="226" t="s">
        <v>24</v>
      </c>
      <c r="I3" s="226" t="s">
        <v>27</v>
      </c>
      <c r="J3" s="226" t="s">
        <v>12</v>
      </c>
      <c r="K3" s="226" t="s">
        <v>12</v>
      </c>
      <c r="L3" s="226" t="s">
        <v>13</v>
      </c>
      <c r="P3" s="225"/>
      <c r="T3" s="224">
        <v>2016</v>
      </c>
      <c r="U3" s="224">
        <v>2017</v>
      </c>
      <c r="V3" s="224">
        <v>2018</v>
      </c>
    </row>
    <row r="4" spans="1:22" s="220" customFormat="1">
      <c r="A4" s="218" t="str">
        <f>IF(COUNTIF($C$4:C4,C4)&gt;9,"ITEM"&amp;COUNTIF($C$4:C4,C4),"ITEM0"&amp;COUNTIF($C$4:C4,C4))</f>
        <v>ITEM01</v>
      </c>
      <c r="B4" s="93">
        <v>1</v>
      </c>
      <c r="C4" s="124">
        <v>2</v>
      </c>
      <c r="D4" s="124">
        <v>3</v>
      </c>
      <c r="E4" s="124">
        <v>4</v>
      </c>
      <c r="F4" s="124">
        <v>5</v>
      </c>
      <c r="G4" s="124">
        <v>6</v>
      </c>
      <c r="H4" s="124">
        <v>7</v>
      </c>
      <c r="I4" s="124">
        <v>8</v>
      </c>
      <c r="J4" s="124">
        <v>9</v>
      </c>
      <c r="K4" s="124">
        <v>10</v>
      </c>
      <c r="L4" s="124">
        <v>11</v>
      </c>
      <c r="O4" s="218"/>
      <c r="P4" s="217" t="str">
        <f>IFERROR(Q4,"")</f>
        <v/>
      </c>
      <c r="Q4" s="217" t="e">
        <f>IF(Table2248[[#This Row],[Наименование налога или платежа в бюджет]]="","",INDEX(#REF!,MATCH(Table2248[[#This Row],[Наименование налога или платежа в бюджет]],#REF!,0)))</f>
        <v>#REF!</v>
      </c>
    </row>
    <row r="5" spans="1:22" s="222" customFormat="1" ht="138" customHeight="1">
      <c r="A5" s="222" t="str">
        <f>IF(COUNTIF($C$4:C5,C5)&gt;9,"ITEM"&amp;COUNTIF($C$4:C5,C5),"ITEM0"&amp;COUNTIF($C$4:C5,C5))</f>
        <v>ITEM01</v>
      </c>
      <c r="B5" s="93">
        <v>2022</v>
      </c>
      <c r="C5" s="95" t="s">
        <v>435</v>
      </c>
      <c r="D5" s="91">
        <v>20</v>
      </c>
      <c r="E5" s="90" t="s">
        <v>434</v>
      </c>
      <c r="F5" s="90" t="s">
        <v>439</v>
      </c>
      <c r="G5" s="90" t="s">
        <v>499</v>
      </c>
      <c r="H5" s="90" t="s">
        <v>447</v>
      </c>
      <c r="I5" s="90" t="s">
        <v>498</v>
      </c>
      <c r="J5" s="118" t="s">
        <v>319</v>
      </c>
      <c r="K5" s="118" t="s">
        <v>319</v>
      </c>
      <c r="L5" s="89" t="s">
        <v>302</v>
      </c>
      <c r="Q5" s="222" t="e">
        <f>IF(Table2248[[#This Row],[Наименование налога или платежа в бюджет]]="","",INDEX(#REF!,MATCH(Table2248[[#This Row],[Наименование налога или платежа в бюджет]],#REF!,0)))</f>
        <v>#REF!</v>
      </c>
      <c r="S5" s="222" t="s">
        <v>0</v>
      </c>
      <c r="T5" s="222">
        <f>COUNTIFS($A$4:$A$15,S5,$B$4:$B$15,$T$3)</f>
        <v>0</v>
      </c>
    </row>
    <row r="6" spans="1:22" s="222" customFormat="1" ht="135" customHeight="1">
      <c r="A6" s="222" t="str">
        <f>IF(COUNTIF($C$4:C6,C6)&gt;9,"ITEM"&amp;COUNTIF($C$4:C6,C6),"ITEM0"&amp;COUNTIF($C$4:C6,C6))</f>
        <v>ITEM02</v>
      </c>
      <c r="B6" s="93">
        <v>2022</v>
      </c>
      <c r="C6" s="95" t="s">
        <v>435</v>
      </c>
      <c r="D6" s="91">
        <v>20</v>
      </c>
      <c r="E6" s="90" t="s">
        <v>434</v>
      </c>
      <c r="F6" s="90" t="s">
        <v>439</v>
      </c>
      <c r="G6" s="90" t="s">
        <v>497</v>
      </c>
      <c r="H6" s="90" t="s">
        <v>447</v>
      </c>
      <c r="I6" s="90" t="s">
        <v>496</v>
      </c>
      <c r="J6" s="118" t="s">
        <v>319</v>
      </c>
      <c r="K6" s="118" t="s">
        <v>319</v>
      </c>
      <c r="L6" s="89" t="s">
        <v>302</v>
      </c>
      <c r="Q6" s="222" t="e">
        <f>IF(Table2248[[#This Row],[Наименование налога или платежа в бюджет]]="","",INDEX(#REF!,MATCH(Table2248[[#This Row],[Наименование налога или платежа в бюджет]],#REF!,0)))</f>
        <v>#REF!</v>
      </c>
      <c r="S6" s="222" t="s">
        <v>1</v>
      </c>
      <c r="T6" s="222">
        <f>COUNTIFS($A$4:$A$15,S6,$B$4:$B$15,$T$3)</f>
        <v>0</v>
      </c>
    </row>
    <row r="7" spans="1:22" s="222" customFormat="1" ht="165" customHeight="1">
      <c r="A7" s="222" t="str">
        <f>IF(COUNTIF($C$4:C7,C7)&gt;9,"ITEM"&amp;COUNTIF($C$4:C7,C7),"ITEM0"&amp;COUNTIF($C$4:C7,C7))</f>
        <v>ITEM03</v>
      </c>
      <c r="B7" s="93">
        <v>2022</v>
      </c>
      <c r="C7" s="95" t="s">
        <v>435</v>
      </c>
      <c r="D7" s="91">
        <v>20</v>
      </c>
      <c r="E7" s="90" t="s">
        <v>434</v>
      </c>
      <c r="F7" s="90" t="s">
        <v>439</v>
      </c>
      <c r="G7" s="90" t="s">
        <v>495</v>
      </c>
      <c r="H7" s="90" t="s">
        <v>447</v>
      </c>
      <c r="I7" s="90" t="s">
        <v>493</v>
      </c>
      <c r="J7" s="118" t="s">
        <v>319</v>
      </c>
      <c r="K7" s="118" t="s">
        <v>319</v>
      </c>
      <c r="L7" s="89" t="s">
        <v>302</v>
      </c>
      <c r="Q7" s="222" t="e">
        <f>IF(Table2248[[#This Row],[Наименование налога или платежа в бюджет]]="","",INDEX(#REF!,MATCH(Table2248[[#This Row],[Наименование налога или платежа в бюджет]],#REF!,0)))</f>
        <v>#REF!</v>
      </c>
      <c r="S7" s="222" t="s">
        <v>5</v>
      </c>
      <c r="T7" s="222">
        <f>COUNTIFS($A$4:$A$15,S7,$B$4:$B$15,$T$3)</f>
        <v>0</v>
      </c>
    </row>
    <row r="8" spans="1:22" s="222" customFormat="1" ht="139.5" customHeight="1">
      <c r="A8" s="222" t="str">
        <f>IF(COUNTIF($C$4:C8,C8)&gt;9,"ITEM"&amp;COUNTIF($C$4:C8,C8),"ITEM0"&amp;COUNTIF($C$4:C8,C8))</f>
        <v>ITEM04</v>
      </c>
      <c r="B8" s="93">
        <v>2022</v>
      </c>
      <c r="C8" s="95" t="s">
        <v>435</v>
      </c>
      <c r="D8" s="91">
        <v>20</v>
      </c>
      <c r="E8" s="90" t="s">
        <v>434</v>
      </c>
      <c r="F8" s="90" t="s">
        <v>439</v>
      </c>
      <c r="G8" s="90" t="s">
        <v>494</v>
      </c>
      <c r="H8" s="90" t="s">
        <v>447</v>
      </c>
      <c r="I8" s="90" t="s">
        <v>493</v>
      </c>
      <c r="J8" s="118" t="s">
        <v>319</v>
      </c>
      <c r="K8" s="118" t="s">
        <v>319</v>
      </c>
      <c r="L8" s="89" t="s">
        <v>302</v>
      </c>
      <c r="P8" s="222" t="str">
        <f>IFERROR(Q8,"")</f>
        <v/>
      </c>
      <c r="Q8" s="222" t="e">
        <f>IF(Table2248[[#This Row],[Наименование налога или платежа в бюджет]]="","",INDEX(#REF!,MATCH(Table2248[[#This Row],[Наименование налога или платежа в бюджет]],#REF!,0)))</f>
        <v>#REF!</v>
      </c>
    </row>
    <row r="9" spans="1:22" s="222" customFormat="1" ht="141.75" customHeight="1">
      <c r="A9" s="222" t="str">
        <f>IF(COUNTIF($C$4:C9,C9)&gt;9,"ITEM"&amp;COUNTIF($C$4:C9,C9),"ITEM0"&amp;COUNTIF($C$4:C9,C9))</f>
        <v>ITEM05</v>
      </c>
      <c r="B9" s="93">
        <v>2022</v>
      </c>
      <c r="C9" s="95" t="s">
        <v>435</v>
      </c>
      <c r="D9" s="91">
        <v>20</v>
      </c>
      <c r="E9" s="90" t="s">
        <v>434</v>
      </c>
      <c r="F9" s="90" t="s">
        <v>439</v>
      </c>
      <c r="G9" s="90" t="s">
        <v>492</v>
      </c>
      <c r="H9" s="90" t="s">
        <v>491</v>
      </c>
      <c r="I9" s="90" t="s">
        <v>490</v>
      </c>
      <c r="J9" s="118" t="s">
        <v>315</v>
      </c>
      <c r="K9" s="118" t="s">
        <v>31</v>
      </c>
      <c r="L9" s="89" t="s">
        <v>302</v>
      </c>
    </row>
    <row r="10" spans="1:22" s="222" customFormat="1" ht="145.5" customHeight="1">
      <c r="A10" s="222" t="str">
        <f>IF(COUNTIF($C$4:C10,C10)&gt;9,"ITEM"&amp;COUNTIF($C$4:C10,C10),"ITEM0"&amp;COUNTIF($C$4:C10,C10))</f>
        <v>ITEM06</v>
      </c>
      <c r="B10" s="93">
        <v>2022</v>
      </c>
      <c r="C10" s="95" t="s">
        <v>435</v>
      </c>
      <c r="D10" s="91">
        <v>20</v>
      </c>
      <c r="E10" s="90" t="s">
        <v>434</v>
      </c>
      <c r="F10" s="90" t="s">
        <v>439</v>
      </c>
      <c r="G10" s="90" t="s">
        <v>489</v>
      </c>
      <c r="H10" s="90" t="s">
        <v>486</v>
      </c>
      <c r="I10" s="90" t="s">
        <v>488</v>
      </c>
      <c r="J10" s="118" t="s">
        <v>319</v>
      </c>
      <c r="K10" s="118" t="s">
        <v>31</v>
      </c>
      <c r="L10" s="89" t="s">
        <v>302</v>
      </c>
      <c r="Q10" s="222" t="e">
        <f>IF(Table2248[[#This Row],[Наименование налога или платежа в бюджет]]="","",INDEX(#REF!,MATCH(Table2248[[#This Row],[Наименование налога или платежа в бюджет]],#REF!,0)))</f>
        <v>#REF!</v>
      </c>
      <c r="S10" s="222" t="s">
        <v>6</v>
      </c>
      <c r="T10" s="222">
        <f>COUNTIFS($A$4:$A$15,S10,$B$4:$B$15,$T$3)</f>
        <v>0</v>
      </c>
    </row>
    <row r="11" spans="1:22" s="222" customFormat="1" ht="139.5" customHeight="1">
      <c r="A11" s="222" t="str">
        <f>IF(COUNTIF($C$4:C11,C11)&gt;9,"ITEM"&amp;COUNTIF($C$4:C11,C11),"ITEM0"&amp;COUNTIF($C$4:C11,C11))</f>
        <v>ITEM07</v>
      </c>
      <c r="B11" s="93">
        <v>2022</v>
      </c>
      <c r="C11" s="95" t="s">
        <v>435</v>
      </c>
      <c r="D11" s="91">
        <v>20</v>
      </c>
      <c r="E11" s="90" t="s">
        <v>434</v>
      </c>
      <c r="F11" s="90" t="s">
        <v>439</v>
      </c>
      <c r="G11" s="90" t="s">
        <v>487</v>
      </c>
      <c r="H11" s="90" t="s">
        <v>486</v>
      </c>
      <c r="I11" s="90" t="s">
        <v>485</v>
      </c>
      <c r="J11" s="118" t="s">
        <v>319</v>
      </c>
      <c r="K11" s="118" t="s">
        <v>31</v>
      </c>
      <c r="L11" s="89" t="s">
        <v>302</v>
      </c>
      <c r="Q11" s="222" t="e">
        <f>IF(Table2248[[#This Row],[Наименование налога или платежа в бюджет]]="","",INDEX(#REF!,MATCH(Table2248[[#This Row],[Наименование налога или платежа в бюджет]],#REF!,0)))</f>
        <v>#REF!</v>
      </c>
      <c r="S11" s="222" t="s">
        <v>2</v>
      </c>
      <c r="T11" s="222">
        <f>COUNTIFS($Q$4:$Q$15,S11,$B$4:$B$15,$T$3)</f>
        <v>0</v>
      </c>
    </row>
    <row r="12" spans="1:22" s="222" customFormat="1" ht="138" customHeight="1">
      <c r="A12" s="222" t="str">
        <f>IF(COUNTIF($C$4:C12,C12)&gt;9,"ITEM"&amp;COUNTIF($C$4:C12,C12),"ITEM0"&amp;COUNTIF($C$4:C12,C12))</f>
        <v>ITEM08</v>
      </c>
      <c r="B12" s="93">
        <v>2022</v>
      </c>
      <c r="C12" s="95" t="s">
        <v>435</v>
      </c>
      <c r="D12" s="91">
        <v>20</v>
      </c>
      <c r="E12" s="90" t="s">
        <v>434</v>
      </c>
      <c r="F12" s="90" t="s">
        <v>439</v>
      </c>
      <c r="G12" s="90" t="s">
        <v>484</v>
      </c>
      <c r="H12" s="90" t="s">
        <v>483</v>
      </c>
      <c r="I12" s="90" t="s">
        <v>482</v>
      </c>
      <c r="J12" s="118" t="s">
        <v>319</v>
      </c>
      <c r="K12" s="118" t="s">
        <v>31</v>
      </c>
      <c r="L12" s="89" t="s">
        <v>302</v>
      </c>
      <c r="Q12" s="222" t="e">
        <f>IF(Table2248[[#This Row],[Наименование налога или платежа в бюджет]]="","",INDEX(#REF!,MATCH(Table2248[[#This Row],[Наименование налога или платежа в бюджет]],#REF!,0)))</f>
        <v>#REF!</v>
      </c>
      <c r="S12" s="222" t="s">
        <v>3</v>
      </c>
      <c r="T12" s="222">
        <f>COUNTIFS($A$4:$A$15,S12,$B$4:$B$15,$T$3)</f>
        <v>0</v>
      </c>
    </row>
    <row r="13" spans="1:22" s="222" customFormat="1" ht="174" customHeight="1">
      <c r="A13" s="222" t="str">
        <f>IF(COUNTIF($C$4:C13,C13)&gt;9,"ITEM"&amp;COUNTIF($C$4:C13,C13),"ITEM0"&amp;COUNTIF($C$4:C13,C13))</f>
        <v>ITEM09</v>
      </c>
      <c r="B13" s="93">
        <v>2022</v>
      </c>
      <c r="C13" s="95" t="s">
        <v>435</v>
      </c>
      <c r="D13" s="91">
        <v>20</v>
      </c>
      <c r="E13" s="90" t="s">
        <v>434</v>
      </c>
      <c r="F13" s="90" t="s">
        <v>439</v>
      </c>
      <c r="G13" s="90" t="s">
        <v>481</v>
      </c>
      <c r="H13" s="90" t="s">
        <v>480</v>
      </c>
      <c r="I13" s="90" t="s">
        <v>479</v>
      </c>
      <c r="J13" s="118" t="s">
        <v>319</v>
      </c>
      <c r="K13" s="118" t="s">
        <v>31</v>
      </c>
      <c r="L13" s="89" t="s">
        <v>302</v>
      </c>
      <c r="Q13" s="222" t="e">
        <f>IF(Table2248[[#This Row],[Наименование налога или платежа в бюджет]]="","",INDEX(#REF!,MATCH(Table2248[[#This Row],[Наименование налога или платежа в бюджет]],#REF!,0)))</f>
        <v>#REF!</v>
      </c>
      <c r="S13" s="222" t="s">
        <v>7</v>
      </c>
      <c r="T13" s="222">
        <f>COUNTIFS($A$4:$A$15,S13,$B$4:$B$15,$T$3)</f>
        <v>0</v>
      </c>
    </row>
    <row r="14" spans="1:22" s="222" customFormat="1" ht="192.75" customHeight="1">
      <c r="A14" s="222" t="str">
        <f>IF(COUNTIF($C$4:C14,C14)&gt;9,"ITEM"&amp;COUNTIF($C$4:C14,C14),"ITEM0"&amp;COUNTIF($C$4:C14,C14))</f>
        <v>ITEM10</v>
      </c>
      <c r="B14" s="93">
        <v>2022</v>
      </c>
      <c r="C14" s="95" t="s">
        <v>435</v>
      </c>
      <c r="D14" s="91">
        <v>20</v>
      </c>
      <c r="E14" s="90" t="s">
        <v>434</v>
      </c>
      <c r="F14" s="90" t="s">
        <v>439</v>
      </c>
      <c r="G14" s="90" t="s">
        <v>478</v>
      </c>
      <c r="H14" s="90" t="s">
        <v>477</v>
      </c>
      <c r="I14" s="90" t="s">
        <v>476</v>
      </c>
      <c r="J14" s="118" t="s">
        <v>319</v>
      </c>
      <c r="K14" s="118" t="s">
        <v>319</v>
      </c>
      <c r="L14" s="89" t="s">
        <v>475</v>
      </c>
      <c r="Q14" s="222" t="e">
        <f>IF(Table2248[[#This Row],[Наименование налога или платежа в бюджет]]="","",INDEX(#REF!,MATCH(Table2248[[#This Row],[Наименование налога или платежа в бюджет]],#REF!,0)))</f>
        <v>#REF!</v>
      </c>
      <c r="S14" s="222" t="s">
        <v>8</v>
      </c>
      <c r="T14" s="222">
        <f>COUNTIFS($A$4:$A$15,S14,$B$4:$B$15,$T$3)</f>
        <v>0</v>
      </c>
    </row>
    <row r="15" spans="1:22" s="222" customFormat="1" ht="132">
      <c r="A15" s="222" t="str">
        <f>IF(COUNTIF($C$4:C15,C15)&gt;9,"ITEM"&amp;COUNTIF($C$4:C15,C15),"ITEM0"&amp;COUNTIF($C$4:C15,C15))</f>
        <v>ITEM11</v>
      </c>
      <c r="B15" s="93">
        <v>2022</v>
      </c>
      <c r="C15" s="95" t="s">
        <v>435</v>
      </c>
      <c r="D15" s="91">
        <v>20</v>
      </c>
      <c r="E15" s="90" t="s">
        <v>434</v>
      </c>
      <c r="F15" s="90" t="s">
        <v>439</v>
      </c>
      <c r="G15" s="90" t="s">
        <v>474</v>
      </c>
      <c r="H15" s="90" t="s">
        <v>473</v>
      </c>
      <c r="I15" s="90" t="s">
        <v>472</v>
      </c>
      <c r="J15" s="118" t="s">
        <v>319</v>
      </c>
      <c r="K15" s="118" t="s">
        <v>31</v>
      </c>
      <c r="L15" s="89" t="s">
        <v>302</v>
      </c>
      <c r="Q15" s="222" t="str">
        <f>IFERROR(#REF!,"")</f>
        <v/>
      </c>
      <c r="S15" s="222" t="s">
        <v>4</v>
      </c>
      <c r="T15" s="222">
        <f>COUNTIFS($A$4:$A$15,S15,$B$4:$B$15,$T$3)</f>
        <v>0</v>
      </c>
    </row>
    <row r="16" spans="1:22" s="222" customFormat="1" ht="132">
      <c r="B16" s="93">
        <v>2022</v>
      </c>
      <c r="C16" s="95" t="s">
        <v>435</v>
      </c>
      <c r="D16" s="91">
        <v>20</v>
      </c>
      <c r="E16" s="90" t="s">
        <v>434</v>
      </c>
      <c r="F16" s="90" t="s">
        <v>439</v>
      </c>
      <c r="G16" s="90" t="s">
        <v>471</v>
      </c>
      <c r="H16" s="90" t="s">
        <v>470</v>
      </c>
      <c r="I16" s="90" t="s">
        <v>469</v>
      </c>
      <c r="J16" s="118" t="s">
        <v>319</v>
      </c>
      <c r="K16" s="118" t="s">
        <v>31</v>
      </c>
      <c r="L16" s="120" t="s">
        <v>302</v>
      </c>
    </row>
    <row r="17" spans="1:19" s="222" customFormat="1" ht="380.25" customHeight="1">
      <c r="B17" s="93">
        <v>2022</v>
      </c>
      <c r="C17" s="95" t="s">
        <v>435</v>
      </c>
      <c r="D17" s="91">
        <v>20</v>
      </c>
      <c r="E17" s="90" t="s">
        <v>434</v>
      </c>
      <c r="F17" s="90" t="s">
        <v>439</v>
      </c>
      <c r="G17" s="90" t="s">
        <v>468</v>
      </c>
      <c r="H17" s="90" t="s">
        <v>467</v>
      </c>
      <c r="I17" s="90" t="s">
        <v>466</v>
      </c>
      <c r="J17" s="118" t="s">
        <v>319</v>
      </c>
      <c r="K17" s="118" t="s">
        <v>319</v>
      </c>
      <c r="L17" s="120" t="s">
        <v>302</v>
      </c>
    </row>
    <row r="18" spans="1:19" s="220" customFormat="1" ht="382.8">
      <c r="A18" s="218"/>
      <c r="B18" s="93">
        <v>2022</v>
      </c>
      <c r="C18" s="95" t="s">
        <v>435</v>
      </c>
      <c r="D18" s="91">
        <v>20</v>
      </c>
      <c r="E18" s="90" t="s">
        <v>434</v>
      </c>
      <c r="F18" s="125" t="s">
        <v>439</v>
      </c>
      <c r="G18" s="125" t="s">
        <v>465</v>
      </c>
      <c r="H18" s="125" t="s">
        <v>464</v>
      </c>
      <c r="I18" s="125" t="s">
        <v>463</v>
      </c>
      <c r="J18" s="89" t="s">
        <v>319</v>
      </c>
      <c r="K18" s="89" t="s">
        <v>31</v>
      </c>
      <c r="L18" s="120" t="s">
        <v>302</v>
      </c>
      <c r="P18" s="218"/>
      <c r="Q18" s="217"/>
      <c r="S18" s="217"/>
    </row>
    <row r="19" spans="1:19" s="220" customFormat="1" ht="234.75" customHeight="1">
      <c r="A19" s="218"/>
      <c r="B19" s="93">
        <v>2022</v>
      </c>
      <c r="C19" s="95" t="s">
        <v>435</v>
      </c>
      <c r="D19" s="91">
        <v>20</v>
      </c>
      <c r="E19" s="90" t="s">
        <v>434</v>
      </c>
      <c r="F19" s="125" t="s">
        <v>439</v>
      </c>
      <c r="G19" s="125" t="s">
        <v>462</v>
      </c>
      <c r="H19" s="125" t="s">
        <v>461</v>
      </c>
      <c r="I19" s="125" t="s">
        <v>460</v>
      </c>
      <c r="J19" s="89" t="s">
        <v>319</v>
      </c>
      <c r="K19" s="89" t="s">
        <v>459</v>
      </c>
      <c r="L19" s="120" t="s">
        <v>302</v>
      </c>
      <c r="P19" s="218"/>
      <c r="Q19" s="217"/>
      <c r="S19" s="217"/>
    </row>
    <row r="20" spans="1:19" s="220" customFormat="1" ht="134.25" customHeight="1">
      <c r="A20" s="218"/>
      <c r="B20" s="93">
        <v>2022</v>
      </c>
      <c r="C20" s="95" t="s">
        <v>435</v>
      </c>
      <c r="D20" s="91">
        <v>20</v>
      </c>
      <c r="E20" s="90" t="s">
        <v>455</v>
      </c>
      <c r="F20" s="90" t="s">
        <v>454</v>
      </c>
      <c r="G20" s="90" t="s">
        <v>458</v>
      </c>
      <c r="H20" s="90" t="s">
        <v>457</v>
      </c>
      <c r="I20" s="90" t="s">
        <v>456</v>
      </c>
      <c r="J20" s="118" t="s">
        <v>319</v>
      </c>
      <c r="K20" s="118" t="s">
        <v>31</v>
      </c>
      <c r="L20" s="120" t="s">
        <v>302</v>
      </c>
      <c r="P20" s="218"/>
      <c r="Q20" s="217"/>
      <c r="S20" s="217"/>
    </row>
    <row r="21" spans="1:19" s="220" customFormat="1" ht="176.25" customHeight="1">
      <c r="A21" s="218"/>
      <c r="B21" s="93">
        <v>2022</v>
      </c>
      <c r="C21" s="95" t="s">
        <v>435</v>
      </c>
      <c r="D21" s="91">
        <v>20</v>
      </c>
      <c r="E21" s="90" t="s">
        <v>455</v>
      </c>
      <c r="F21" s="90" t="s">
        <v>454</v>
      </c>
      <c r="G21" s="90" t="s">
        <v>453</v>
      </c>
      <c r="H21" s="90" t="s">
        <v>452</v>
      </c>
      <c r="I21" s="90" t="s">
        <v>451</v>
      </c>
      <c r="J21" s="118" t="s">
        <v>319</v>
      </c>
      <c r="K21" s="118" t="s">
        <v>31</v>
      </c>
      <c r="L21" s="120" t="s">
        <v>302</v>
      </c>
      <c r="P21" s="218"/>
      <c r="Q21" s="217"/>
      <c r="S21" s="217"/>
    </row>
    <row r="22" spans="1:19" s="220" customFormat="1" ht="132">
      <c r="A22" s="218"/>
      <c r="B22" s="93">
        <v>2022</v>
      </c>
      <c r="C22" s="95" t="s">
        <v>435</v>
      </c>
      <c r="D22" s="91">
        <v>20</v>
      </c>
      <c r="E22" s="90" t="s">
        <v>434</v>
      </c>
      <c r="F22" s="90" t="s">
        <v>439</v>
      </c>
      <c r="G22" s="90" t="s">
        <v>450</v>
      </c>
      <c r="H22" s="90" t="s">
        <v>447</v>
      </c>
      <c r="I22" s="90" t="s">
        <v>449</v>
      </c>
      <c r="J22" s="118" t="s">
        <v>326</v>
      </c>
      <c r="K22" s="118" t="s">
        <v>31</v>
      </c>
      <c r="L22" s="120" t="s">
        <v>302</v>
      </c>
      <c r="P22" s="218"/>
      <c r="Q22" s="217"/>
      <c r="S22" s="217"/>
    </row>
    <row r="23" spans="1:19" s="220" customFormat="1" ht="158.25" customHeight="1">
      <c r="A23" s="218"/>
      <c r="B23" s="93">
        <v>2022</v>
      </c>
      <c r="C23" s="95" t="s">
        <v>435</v>
      </c>
      <c r="D23" s="91">
        <v>20</v>
      </c>
      <c r="E23" s="90" t="s">
        <v>434</v>
      </c>
      <c r="F23" s="90" t="s">
        <v>439</v>
      </c>
      <c r="G23" s="90" t="s">
        <v>448</v>
      </c>
      <c r="H23" s="90" t="s">
        <v>447</v>
      </c>
      <c r="I23" s="90" t="s">
        <v>446</v>
      </c>
      <c r="J23" s="118" t="s">
        <v>326</v>
      </c>
      <c r="K23" s="118" t="s">
        <v>31</v>
      </c>
      <c r="L23" s="120" t="s">
        <v>302</v>
      </c>
      <c r="P23" s="218"/>
      <c r="Q23" s="217"/>
      <c r="S23" s="217"/>
    </row>
    <row r="24" spans="1:19" s="220" customFormat="1" ht="132">
      <c r="A24" s="218"/>
      <c r="B24" s="93">
        <v>2022</v>
      </c>
      <c r="C24" s="95" t="s">
        <v>435</v>
      </c>
      <c r="D24" s="91">
        <v>20</v>
      </c>
      <c r="E24" s="90" t="s">
        <v>434</v>
      </c>
      <c r="F24" s="90" t="s">
        <v>439</v>
      </c>
      <c r="G24" s="90" t="s">
        <v>445</v>
      </c>
      <c r="H24" s="90" t="s">
        <v>444</v>
      </c>
      <c r="I24" s="90" t="s">
        <v>443</v>
      </c>
      <c r="J24" s="118" t="s">
        <v>326</v>
      </c>
      <c r="K24" s="118" t="s">
        <v>31</v>
      </c>
      <c r="L24" s="120" t="s">
        <v>302</v>
      </c>
      <c r="P24" s="218"/>
      <c r="Q24" s="217"/>
      <c r="S24" s="217"/>
    </row>
    <row r="25" spans="1:19" s="220" customFormat="1" ht="132">
      <c r="A25" s="218"/>
      <c r="B25" s="93">
        <v>2022</v>
      </c>
      <c r="C25" s="95" t="s">
        <v>435</v>
      </c>
      <c r="D25" s="91">
        <v>20</v>
      </c>
      <c r="E25" s="90" t="s">
        <v>434</v>
      </c>
      <c r="F25" s="90" t="s">
        <v>439</v>
      </c>
      <c r="G25" s="90" t="s">
        <v>442</v>
      </c>
      <c r="H25" s="90" t="s">
        <v>441</v>
      </c>
      <c r="I25" s="90" t="s">
        <v>440</v>
      </c>
      <c r="J25" s="118" t="s">
        <v>326</v>
      </c>
      <c r="K25" s="118" t="s">
        <v>31</v>
      </c>
      <c r="L25" s="120" t="s">
        <v>302</v>
      </c>
      <c r="P25" s="218"/>
      <c r="Q25" s="217"/>
      <c r="S25" s="217"/>
    </row>
    <row r="26" spans="1:19" s="220" customFormat="1" ht="177" customHeight="1">
      <c r="A26" s="218"/>
      <c r="B26" s="93">
        <v>2022</v>
      </c>
      <c r="C26" s="95" t="s">
        <v>435</v>
      </c>
      <c r="D26" s="91">
        <v>15</v>
      </c>
      <c r="E26" s="90" t="s">
        <v>434</v>
      </c>
      <c r="F26" s="90" t="s">
        <v>439</v>
      </c>
      <c r="G26" s="90" t="s">
        <v>438</v>
      </c>
      <c r="H26" s="90" t="s">
        <v>437</v>
      </c>
      <c r="I26" s="90" t="s">
        <v>436</v>
      </c>
      <c r="J26" s="118" t="s">
        <v>326</v>
      </c>
      <c r="K26" s="118" t="s">
        <v>31</v>
      </c>
      <c r="L26" s="120" t="s">
        <v>302</v>
      </c>
      <c r="P26" s="218"/>
      <c r="Q26" s="217"/>
      <c r="S26" s="217"/>
    </row>
    <row r="27" spans="1:19" s="220" customFormat="1" ht="192.75" customHeight="1">
      <c r="A27" s="218"/>
      <c r="B27" s="93">
        <v>2022</v>
      </c>
      <c r="C27" s="95" t="s">
        <v>435</v>
      </c>
      <c r="D27" s="91">
        <v>20</v>
      </c>
      <c r="E27" s="90" t="s">
        <v>434</v>
      </c>
      <c r="F27" s="90" t="s">
        <v>433</v>
      </c>
      <c r="G27" s="90" t="s">
        <v>432</v>
      </c>
      <c r="H27" s="90" t="s">
        <v>431</v>
      </c>
      <c r="I27" s="90" t="s">
        <v>430</v>
      </c>
      <c r="J27" s="118" t="s">
        <v>424</v>
      </c>
      <c r="K27" s="118" t="s">
        <v>31</v>
      </c>
      <c r="L27" s="120" t="s">
        <v>302</v>
      </c>
      <c r="P27" s="218"/>
      <c r="Q27" s="217"/>
      <c r="S27" s="217"/>
    </row>
    <row r="28" spans="1:19" s="246" customFormat="1" ht="192.75" customHeight="1">
      <c r="A28" s="242"/>
      <c r="B28" s="93">
        <v>2022</v>
      </c>
      <c r="C28" s="117" t="s">
        <v>435</v>
      </c>
      <c r="D28" s="123">
        <v>20</v>
      </c>
      <c r="E28" s="115" t="s">
        <v>434</v>
      </c>
      <c r="F28" s="115" t="s">
        <v>439</v>
      </c>
      <c r="G28" s="115" t="s">
        <v>1260</v>
      </c>
      <c r="H28" s="115" t="s">
        <v>1259</v>
      </c>
      <c r="I28" s="115" t="s">
        <v>1258</v>
      </c>
      <c r="J28" s="259" t="s">
        <v>1254</v>
      </c>
      <c r="K28" s="259" t="s">
        <v>31</v>
      </c>
      <c r="L28" s="260"/>
      <c r="P28" s="242"/>
      <c r="Q28" s="247"/>
      <c r="S28" s="247"/>
    </row>
    <row r="29" spans="1:19" s="246" customFormat="1" ht="192.75" customHeight="1">
      <c r="A29" s="242"/>
      <c r="B29" s="93">
        <v>2022</v>
      </c>
      <c r="C29" s="117" t="s">
        <v>435</v>
      </c>
      <c r="D29" s="123">
        <v>0</v>
      </c>
      <c r="E29" s="115" t="s">
        <v>434</v>
      </c>
      <c r="F29" s="115" t="s">
        <v>439</v>
      </c>
      <c r="G29" s="115" t="s">
        <v>1257</v>
      </c>
      <c r="H29" s="115" t="s">
        <v>1256</v>
      </c>
      <c r="I29" s="115" t="s">
        <v>1255</v>
      </c>
      <c r="J29" s="259" t="s">
        <v>1254</v>
      </c>
      <c r="K29" s="259" t="s">
        <v>31</v>
      </c>
      <c r="L29" s="261" t="s">
        <v>1246</v>
      </c>
      <c r="P29" s="242"/>
      <c r="Q29" s="247"/>
      <c r="S29" s="247"/>
    </row>
    <row r="30" spans="1:19" s="246" customFormat="1" ht="264" customHeight="1">
      <c r="A30" s="242"/>
      <c r="B30" s="93">
        <v>2022</v>
      </c>
      <c r="C30" s="117" t="s">
        <v>435</v>
      </c>
      <c r="D30" s="123">
        <v>0</v>
      </c>
      <c r="E30" s="115" t="s">
        <v>434</v>
      </c>
      <c r="F30" s="115" t="s">
        <v>439</v>
      </c>
      <c r="G30" s="115" t="s">
        <v>1253</v>
      </c>
      <c r="H30" s="115" t="s">
        <v>1252</v>
      </c>
      <c r="I30" s="115" t="s">
        <v>1251</v>
      </c>
      <c r="J30" s="259" t="s">
        <v>1221</v>
      </c>
      <c r="K30" s="259" t="s">
        <v>31</v>
      </c>
      <c r="L30" s="261" t="s">
        <v>1246</v>
      </c>
      <c r="P30" s="242"/>
      <c r="Q30" s="247"/>
      <c r="S30" s="247"/>
    </row>
    <row r="31" spans="1:19" s="246" customFormat="1" ht="192.75" customHeight="1">
      <c r="A31" s="242"/>
      <c r="B31" s="93">
        <v>2022</v>
      </c>
      <c r="C31" s="117" t="s">
        <v>435</v>
      </c>
      <c r="D31" s="123" t="s">
        <v>1250</v>
      </c>
      <c r="E31" s="115" t="s">
        <v>434</v>
      </c>
      <c r="F31" s="115" t="s">
        <v>439</v>
      </c>
      <c r="G31" s="115" t="s">
        <v>1249</v>
      </c>
      <c r="H31" s="115" t="s">
        <v>1248</v>
      </c>
      <c r="I31" s="115" t="s">
        <v>1247</v>
      </c>
      <c r="J31" s="259" t="s">
        <v>1221</v>
      </c>
      <c r="K31" s="259" t="s">
        <v>31</v>
      </c>
      <c r="L31" s="261" t="s">
        <v>1246</v>
      </c>
      <c r="P31" s="242"/>
      <c r="Q31" s="247"/>
      <c r="S31" s="247"/>
    </row>
    <row r="32" spans="1:19" s="246" customFormat="1" ht="192.75" customHeight="1">
      <c r="A32" s="242"/>
      <c r="B32" s="93">
        <v>2022</v>
      </c>
      <c r="C32" s="117" t="s">
        <v>435</v>
      </c>
      <c r="D32" s="123" t="s">
        <v>1245</v>
      </c>
      <c r="E32" s="115" t="s">
        <v>434</v>
      </c>
      <c r="F32" s="115" t="s">
        <v>439</v>
      </c>
      <c r="G32" s="115" t="s">
        <v>1244</v>
      </c>
      <c r="H32" s="115" t="s">
        <v>1243</v>
      </c>
      <c r="I32" s="115" t="s">
        <v>1242</v>
      </c>
      <c r="J32" s="259" t="s">
        <v>1241</v>
      </c>
      <c r="K32" s="259" t="s">
        <v>1241</v>
      </c>
      <c r="L32" s="261" t="s">
        <v>401</v>
      </c>
      <c r="P32" s="242"/>
      <c r="Q32" s="247"/>
      <c r="S32" s="247"/>
    </row>
    <row r="33" spans="1:19" s="220" customFormat="1" ht="118.8">
      <c r="A33" s="218"/>
      <c r="B33" s="93">
        <v>2022</v>
      </c>
      <c r="C33" s="95" t="s">
        <v>10</v>
      </c>
      <c r="D33" s="124" t="s">
        <v>429</v>
      </c>
      <c r="E33" s="90" t="s">
        <v>428</v>
      </c>
      <c r="F33" s="90" t="s">
        <v>406</v>
      </c>
      <c r="G33" s="90" t="s">
        <v>427</v>
      </c>
      <c r="H33" s="115" t="s">
        <v>426</v>
      </c>
      <c r="I33" s="119" t="s">
        <v>425</v>
      </c>
      <c r="J33" s="118" t="s">
        <v>424</v>
      </c>
      <c r="K33" s="118" t="s">
        <v>31</v>
      </c>
      <c r="L33" s="89" t="s">
        <v>302</v>
      </c>
      <c r="P33" s="218"/>
      <c r="Q33" s="217"/>
      <c r="S33" s="217"/>
    </row>
    <row r="34" spans="1:19" s="220" customFormat="1" ht="105.6">
      <c r="A34" s="218"/>
      <c r="B34" s="93">
        <v>2022</v>
      </c>
      <c r="C34" s="95" t="s">
        <v>10</v>
      </c>
      <c r="D34" s="116" t="s">
        <v>400</v>
      </c>
      <c r="E34" s="90" t="s">
        <v>423</v>
      </c>
      <c r="F34" s="90" t="s">
        <v>406</v>
      </c>
      <c r="G34" s="90" t="s">
        <v>422</v>
      </c>
      <c r="H34" s="90" t="s">
        <v>421</v>
      </c>
      <c r="I34" s="119" t="s">
        <v>420</v>
      </c>
      <c r="J34" s="118" t="s">
        <v>319</v>
      </c>
      <c r="K34" s="118" t="s">
        <v>31</v>
      </c>
      <c r="L34" s="89" t="s">
        <v>302</v>
      </c>
      <c r="P34" s="218"/>
      <c r="Q34" s="217"/>
      <c r="S34" s="217"/>
    </row>
    <row r="35" spans="1:19" s="220" customFormat="1" ht="79.2">
      <c r="A35" s="218"/>
      <c r="B35" s="93">
        <v>2022</v>
      </c>
      <c r="C35" s="95" t="s">
        <v>10</v>
      </c>
      <c r="D35" s="123" t="s">
        <v>400</v>
      </c>
      <c r="E35" s="90" t="s">
        <v>407</v>
      </c>
      <c r="F35" s="90" t="s">
        <v>406</v>
      </c>
      <c r="G35" s="119" t="s">
        <v>419</v>
      </c>
      <c r="H35" s="90" t="s">
        <v>418</v>
      </c>
      <c r="I35" s="119" t="s">
        <v>417</v>
      </c>
      <c r="J35" s="118" t="s">
        <v>319</v>
      </c>
      <c r="K35" s="118" t="s">
        <v>31</v>
      </c>
      <c r="L35" s="120" t="s">
        <v>302</v>
      </c>
      <c r="P35" s="218"/>
      <c r="Q35" s="217"/>
      <c r="S35" s="217"/>
    </row>
    <row r="36" spans="1:19" s="220" customFormat="1" ht="79.2">
      <c r="A36" s="218"/>
      <c r="B36" s="93">
        <v>2022</v>
      </c>
      <c r="C36" s="95" t="s">
        <v>10</v>
      </c>
      <c r="D36" s="122">
        <v>0.1</v>
      </c>
      <c r="E36" s="90" t="s">
        <v>407</v>
      </c>
      <c r="F36" s="90" t="s">
        <v>406</v>
      </c>
      <c r="G36" s="121" t="s">
        <v>416</v>
      </c>
      <c r="H36" s="90" t="s">
        <v>415</v>
      </c>
      <c r="I36" s="119" t="s">
        <v>414</v>
      </c>
      <c r="J36" s="118" t="s">
        <v>319</v>
      </c>
      <c r="K36" s="118" t="s">
        <v>31</v>
      </c>
      <c r="L36" s="89" t="s">
        <v>302</v>
      </c>
      <c r="P36" s="218"/>
      <c r="Q36" s="217"/>
      <c r="S36" s="217"/>
    </row>
    <row r="37" spans="1:19" s="220" customFormat="1" ht="118.8">
      <c r="A37" s="218"/>
      <c r="B37" s="93">
        <v>2022</v>
      </c>
      <c r="C37" s="95" t="s">
        <v>10</v>
      </c>
      <c r="D37" s="91" t="s">
        <v>413</v>
      </c>
      <c r="E37" s="90" t="s">
        <v>407</v>
      </c>
      <c r="F37" s="90" t="s">
        <v>406</v>
      </c>
      <c r="G37" s="90" t="s">
        <v>412</v>
      </c>
      <c r="H37" s="90" t="s">
        <v>411</v>
      </c>
      <c r="I37" s="121" t="s">
        <v>403</v>
      </c>
      <c r="J37" s="118" t="s">
        <v>326</v>
      </c>
      <c r="K37" s="118" t="s">
        <v>31</v>
      </c>
      <c r="L37" s="89" t="s">
        <v>302</v>
      </c>
      <c r="P37" s="218"/>
      <c r="Q37" s="217"/>
      <c r="S37" s="217"/>
    </row>
    <row r="38" spans="1:19" s="220" customFormat="1" ht="118.8">
      <c r="A38" s="218"/>
      <c r="B38" s="93">
        <v>2022</v>
      </c>
      <c r="C38" s="95" t="s">
        <v>10</v>
      </c>
      <c r="D38" s="116" t="s">
        <v>400</v>
      </c>
      <c r="E38" s="90" t="s">
        <v>407</v>
      </c>
      <c r="F38" s="90" t="s">
        <v>406</v>
      </c>
      <c r="G38" s="119" t="s">
        <v>410</v>
      </c>
      <c r="H38" s="90" t="s">
        <v>409</v>
      </c>
      <c r="I38" s="119" t="s">
        <v>403</v>
      </c>
      <c r="J38" s="118" t="s">
        <v>408</v>
      </c>
      <c r="K38" s="118" t="s">
        <v>126</v>
      </c>
      <c r="L38" s="120" t="s">
        <v>302</v>
      </c>
      <c r="P38" s="218"/>
      <c r="Q38" s="217"/>
      <c r="S38" s="217"/>
    </row>
    <row r="39" spans="1:19" s="220" customFormat="1" ht="66">
      <c r="A39" s="218"/>
      <c r="B39" s="93">
        <v>2022</v>
      </c>
      <c r="C39" s="95" t="s">
        <v>10</v>
      </c>
      <c r="D39" s="116" t="s">
        <v>400</v>
      </c>
      <c r="E39" s="90" t="s">
        <v>407</v>
      </c>
      <c r="F39" s="90" t="s">
        <v>406</v>
      </c>
      <c r="G39" s="90" t="s">
        <v>405</v>
      </c>
      <c r="H39" s="90" t="s">
        <v>404</v>
      </c>
      <c r="I39" s="119" t="s">
        <v>403</v>
      </c>
      <c r="J39" s="118" t="s">
        <v>402</v>
      </c>
      <c r="K39" s="118" t="s">
        <v>401</v>
      </c>
      <c r="L39" s="120" t="s">
        <v>302</v>
      </c>
      <c r="P39" s="218"/>
      <c r="Q39" s="217"/>
      <c r="S39" s="217"/>
    </row>
    <row r="40" spans="1:19" s="220" customFormat="1" ht="196.5" customHeight="1">
      <c r="A40" s="218"/>
      <c r="B40" s="93">
        <v>2022</v>
      </c>
      <c r="C40" s="117" t="s">
        <v>10</v>
      </c>
      <c r="D40" s="116" t="s">
        <v>400</v>
      </c>
      <c r="E40" s="115" t="s">
        <v>399</v>
      </c>
      <c r="F40" s="115" t="s">
        <v>398</v>
      </c>
      <c r="G40" s="115" t="s">
        <v>397</v>
      </c>
      <c r="H40" s="115" t="s">
        <v>396</v>
      </c>
      <c r="I40" s="114" t="s">
        <v>395</v>
      </c>
      <c r="J40" s="113" t="s">
        <v>326</v>
      </c>
      <c r="K40" s="113" t="s">
        <v>31</v>
      </c>
      <c r="L40" s="124" t="s">
        <v>302</v>
      </c>
      <c r="P40" s="218"/>
      <c r="Q40" s="217"/>
      <c r="S40" s="217"/>
    </row>
    <row r="41" spans="1:19" s="246" customFormat="1" ht="196.5" customHeight="1">
      <c r="A41" s="242"/>
      <c r="B41" s="93">
        <v>2022</v>
      </c>
      <c r="C41" s="117" t="s">
        <v>10</v>
      </c>
      <c r="D41" s="123" t="s">
        <v>1238</v>
      </c>
      <c r="E41" s="115" t="s">
        <v>1234</v>
      </c>
      <c r="F41" s="123" t="s">
        <v>406</v>
      </c>
      <c r="G41" s="123" t="s">
        <v>1240</v>
      </c>
      <c r="H41" s="123" t="s">
        <v>1236</v>
      </c>
      <c r="I41" s="256" t="s">
        <v>1239</v>
      </c>
      <c r="J41" s="244" t="s">
        <v>1221</v>
      </c>
      <c r="K41" s="244" t="s">
        <v>1221</v>
      </c>
      <c r="L41" s="240"/>
      <c r="P41" s="242"/>
      <c r="Q41" s="247"/>
      <c r="S41" s="247"/>
    </row>
    <row r="42" spans="1:19" s="246" customFormat="1" ht="196.5" customHeight="1">
      <c r="A42" s="242"/>
      <c r="B42" s="248">
        <v>2022</v>
      </c>
      <c r="C42" s="117" t="s">
        <v>10</v>
      </c>
      <c r="D42" s="123" t="s">
        <v>1238</v>
      </c>
      <c r="E42" s="254" t="s">
        <v>1234</v>
      </c>
      <c r="F42" s="255" t="s">
        <v>406</v>
      </c>
      <c r="G42" s="255" t="s">
        <v>1237</v>
      </c>
      <c r="H42" s="123" t="s">
        <v>1236</v>
      </c>
      <c r="I42" s="256" t="s">
        <v>1235</v>
      </c>
      <c r="J42" s="249" t="s">
        <v>1221</v>
      </c>
      <c r="K42" s="257">
        <v>44835</v>
      </c>
      <c r="L42" s="258"/>
      <c r="P42" s="242"/>
      <c r="Q42" s="247"/>
      <c r="S42" s="247"/>
    </row>
    <row r="43" spans="1:19" s="246" customFormat="1" ht="196.5" customHeight="1">
      <c r="A43" s="242"/>
      <c r="B43" s="248">
        <v>2022</v>
      </c>
      <c r="C43" s="117" t="s">
        <v>10</v>
      </c>
      <c r="D43" s="123" t="s">
        <v>400</v>
      </c>
      <c r="E43" s="115" t="s">
        <v>1234</v>
      </c>
      <c r="F43" s="123" t="s">
        <v>1233</v>
      </c>
      <c r="G43" s="123" t="s">
        <v>1232</v>
      </c>
      <c r="H43" s="123" t="s">
        <v>1223</v>
      </c>
      <c r="I43" s="123" t="s">
        <v>1231</v>
      </c>
      <c r="J43" s="249" t="s">
        <v>1221</v>
      </c>
      <c r="K43" s="250">
        <v>44835</v>
      </c>
      <c r="L43" s="251"/>
      <c r="P43" s="242"/>
      <c r="Q43" s="247"/>
      <c r="S43" s="247"/>
    </row>
    <row r="44" spans="1:19" s="246" customFormat="1" ht="291.75" customHeight="1">
      <c r="A44" s="242"/>
      <c r="B44" s="248">
        <v>2022</v>
      </c>
      <c r="C44" s="117" t="s">
        <v>10</v>
      </c>
      <c r="D44" s="237">
        <v>0</v>
      </c>
      <c r="E44" s="123" t="s">
        <v>1220</v>
      </c>
      <c r="F44" s="123" t="s">
        <v>406</v>
      </c>
      <c r="G44" s="123" t="s">
        <v>1230</v>
      </c>
      <c r="H44" s="123" t="s">
        <v>1229</v>
      </c>
      <c r="I44" s="252" t="s">
        <v>1228</v>
      </c>
      <c r="J44" s="250">
        <v>44646</v>
      </c>
      <c r="K44" s="116" t="s">
        <v>1227</v>
      </c>
      <c r="L44" s="253" t="s">
        <v>1226</v>
      </c>
      <c r="P44" s="242"/>
      <c r="Q44" s="247"/>
      <c r="S44" s="247"/>
    </row>
    <row r="45" spans="1:19" s="246" customFormat="1" ht="269.25" customHeight="1">
      <c r="A45" s="242"/>
      <c r="B45" s="93">
        <v>2022</v>
      </c>
      <c r="C45" s="117" t="s">
        <v>10</v>
      </c>
      <c r="D45" s="237">
        <v>0</v>
      </c>
      <c r="E45" s="123" t="s">
        <v>1220</v>
      </c>
      <c r="F45" s="123" t="s">
        <v>1225</v>
      </c>
      <c r="G45" s="123" t="s">
        <v>1224</v>
      </c>
      <c r="H45" s="123" t="s">
        <v>1223</v>
      </c>
      <c r="I45" s="123" t="s">
        <v>1222</v>
      </c>
      <c r="J45" s="244" t="s">
        <v>1221</v>
      </c>
      <c r="K45" s="244" t="s">
        <v>1221</v>
      </c>
      <c r="L45" s="251"/>
      <c r="P45" s="242"/>
      <c r="Q45" s="247"/>
      <c r="S45" s="247"/>
    </row>
    <row r="46" spans="1:19" s="246" customFormat="1" ht="269.25" customHeight="1">
      <c r="A46" s="242"/>
      <c r="B46" s="248">
        <v>2022</v>
      </c>
      <c r="C46" s="117" t="s">
        <v>10</v>
      </c>
      <c r="D46" s="123" t="s">
        <v>400</v>
      </c>
      <c r="E46" s="123" t="s">
        <v>1220</v>
      </c>
      <c r="F46" s="123" t="s">
        <v>1219</v>
      </c>
      <c r="G46" s="243" t="s">
        <v>1218</v>
      </c>
      <c r="H46" s="123" t="s">
        <v>1217</v>
      </c>
      <c r="I46" s="123" t="s">
        <v>1216</v>
      </c>
      <c r="J46" s="244" t="s">
        <v>1215</v>
      </c>
      <c r="K46" s="244" t="s">
        <v>1214</v>
      </c>
      <c r="L46" s="245"/>
      <c r="P46" s="242"/>
      <c r="Q46" s="247"/>
      <c r="S46" s="247"/>
    </row>
    <row r="47" spans="1:19" s="220" customFormat="1" ht="409.6">
      <c r="A47" s="218"/>
      <c r="B47" s="110">
        <v>2022</v>
      </c>
      <c r="C47" s="109" t="s">
        <v>394</v>
      </c>
      <c r="D47" s="108" t="s">
        <v>393</v>
      </c>
      <c r="E47" s="105" t="s">
        <v>392</v>
      </c>
      <c r="F47" s="105" t="s">
        <v>391</v>
      </c>
      <c r="G47" s="105" t="s">
        <v>390</v>
      </c>
      <c r="H47" s="105" t="s">
        <v>389</v>
      </c>
      <c r="I47" s="105" t="s">
        <v>382</v>
      </c>
      <c r="J47" s="107">
        <v>44529</v>
      </c>
      <c r="K47" s="107">
        <v>44562</v>
      </c>
      <c r="L47" s="109" t="s">
        <v>302</v>
      </c>
      <c r="P47" s="218"/>
      <c r="Q47" s="217"/>
      <c r="S47" s="217"/>
    </row>
    <row r="48" spans="1:19" s="220" customFormat="1" ht="118.8">
      <c r="A48" s="218"/>
      <c r="B48" s="110">
        <v>2022</v>
      </c>
      <c r="C48" s="109" t="s">
        <v>388</v>
      </c>
      <c r="D48" s="108" t="s">
        <v>387</v>
      </c>
      <c r="E48" s="105" t="s">
        <v>386</v>
      </c>
      <c r="F48" s="105" t="s">
        <v>385</v>
      </c>
      <c r="G48" s="105" t="s">
        <v>384</v>
      </c>
      <c r="H48" s="105" t="s">
        <v>383</v>
      </c>
      <c r="I48" s="105" t="s">
        <v>382</v>
      </c>
      <c r="J48" s="106">
        <v>44529</v>
      </c>
      <c r="K48" s="106">
        <v>44562</v>
      </c>
      <c r="L48" s="109" t="s">
        <v>302</v>
      </c>
      <c r="P48" s="218"/>
      <c r="Q48" s="217"/>
      <c r="S48" s="217"/>
    </row>
    <row r="49" spans="1:19" s="220" customFormat="1" ht="198">
      <c r="A49" s="218"/>
      <c r="B49" s="110">
        <v>2022</v>
      </c>
      <c r="C49" s="109" t="s">
        <v>381</v>
      </c>
      <c r="D49" s="108" t="s">
        <v>380</v>
      </c>
      <c r="E49" s="105" t="s">
        <v>379</v>
      </c>
      <c r="F49" s="105" t="s">
        <v>378</v>
      </c>
      <c r="G49" s="105" t="s">
        <v>371</v>
      </c>
      <c r="H49" s="105" t="s">
        <v>377</v>
      </c>
      <c r="I49" s="105" t="s">
        <v>376</v>
      </c>
      <c r="J49" s="106">
        <v>44358</v>
      </c>
      <c r="K49" s="106">
        <v>44562</v>
      </c>
      <c r="L49" s="109" t="s">
        <v>302</v>
      </c>
      <c r="P49" s="218"/>
      <c r="Q49" s="217"/>
      <c r="S49" s="217"/>
    </row>
    <row r="50" spans="1:19" s="220" customFormat="1" ht="211.2">
      <c r="A50" s="218"/>
      <c r="B50" s="110">
        <v>2022</v>
      </c>
      <c r="C50" s="109" t="s">
        <v>375</v>
      </c>
      <c r="D50" s="108" t="s">
        <v>374</v>
      </c>
      <c r="E50" s="105" t="s">
        <v>373</v>
      </c>
      <c r="F50" s="105" t="s">
        <v>372</v>
      </c>
      <c r="G50" s="105" t="s">
        <v>371</v>
      </c>
      <c r="H50" s="105" t="s">
        <v>370</v>
      </c>
      <c r="I50" s="105" t="s">
        <v>369</v>
      </c>
      <c r="J50" s="106">
        <v>44358</v>
      </c>
      <c r="K50" s="106">
        <v>44562</v>
      </c>
      <c r="L50" s="108" t="s">
        <v>302</v>
      </c>
      <c r="P50" s="218"/>
      <c r="Q50" s="217"/>
      <c r="S50" s="217"/>
    </row>
    <row r="51" spans="1:19" s="220" customFormat="1" ht="188.25" customHeight="1">
      <c r="A51" s="218"/>
      <c r="B51" s="110">
        <v>2022</v>
      </c>
      <c r="C51" s="109" t="s">
        <v>368</v>
      </c>
      <c r="D51" s="111" t="s">
        <v>367</v>
      </c>
      <c r="E51" s="105" t="s">
        <v>366</v>
      </c>
      <c r="F51" s="105" t="s">
        <v>365</v>
      </c>
      <c r="G51" s="105" t="s">
        <v>364</v>
      </c>
      <c r="H51" s="105" t="s">
        <v>363</v>
      </c>
      <c r="I51" s="105" t="s">
        <v>362</v>
      </c>
      <c r="J51" s="106">
        <v>44358</v>
      </c>
      <c r="K51" s="106">
        <v>44562</v>
      </c>
      <c r="L51" s="108" t="s">
        <v>302</v>
      </c>
      <c r="P51" s="218"/>
      <c r="Q51" s="217"/>
      <c r="S51" s="217"/>
    </row>
    <row r="52" spans="1:19" s="220" customFormat="1" ht="171.6">
      <c r="A52" s="218"/>
      <c r="B52" s="110">
        <v>2022</v>
      </c>
      <c r="C52" s="109" t="s">
        <v>361</v>
      </c>
      <c r="D52" s="108" t="s">
        <v>360</v>
      </c>
      <c r="E52" s="105" t="s">
        <v>359</v>
      </c>
      <c r="F52" s="105" t="s">
        <v>358</v>
      </c>
      <c r="G52" s="105" t="s">
        <v>357</v>
      </c>
      <c r="H52" s="105" t="s">
        <v>356</v>
      </c>
      <c r="I52" s="107" t="s">
        <v>355</v>
      </c>
      <c r="J52" s="106">
        <v>44617</v>
      </c>
      <c r="K52" s="106">
        <v>44743</v>
      </c>
      <c r="L52" s="106">
        <v>46752</v>
      </c>
      <c r="P52" s="218"/>
      <c r="Q52" s="217"/>
      <c r="S52" s="217"/>
    </row>
    <row r="53" spans="1:19" s="220" customFormat="1" ht="138" customHeight="1">
      <c r="A53" s="218"/>
      <c r="B53" s="93">
        <v>2022</v>
      </c>
      <c r="C53" s="95" t="s">
        <v>11</v>
      </c>
      <c r="D53" s="91" t="s">
        <v>354</v>
      </c>
      <c r="E53" s="105" t="s">
        <v>353</v>
      </c>
      <c r="F53" s="91" t="s">
        <v>352</v>
      </c>
      <c r="G53" s="91" t="s">
        <v>351</v>
      </c>
      <c r="H53" s="91" t="s">
        <v>350</v>
      </c>
      <c r="I53" s="102" t="s">
        <v>349</v>
      </c>
      <c r="J53" s="89" t="s">
        <v>348</v>
      </c>
      <c r="K53" s="89" t="s">
        <v>31</v>
      </c>
      <c r="L53" s="89" t="s">
        <v>302</v>
      </c>
      <c r="P53" s="218"/>
      <c r="Q53" s="217"/>
      <c r="S53" s="217"/>
    </row>
    <row r="54" spans="1:19" s="220" customFormat="1" ht="114" customHeight="1">
      <c r="A54" s="218"/>
      <c r="B54" s="93">
        <v>2022</v>
      </c>
      <c r="C54" s="95" t="s">
        <v>11</v>
      </c>
      <c r="D54" s="91" t="s">
        <v>347</v>
      </c>
      <c r="E54" s="105" t="s">
        <v>346</v>
      </c>
      <c r="F54" s="104" t="s">
        <v>345</v>
      </c>
      <c r="G54" s="90" t="s">
        <v>344</v>
      </c>
      <c r="H54" s="91" t="s">
        <v>343</v>
      </c>
      <c r="I54" s="90" t="s">
        <v>342</v>
      </c>
      <c r="J54" s="89" t="s">
        <v>326</v>
      </c>
      <c r="K54" s="89" t="s">
        <v>31</v>
      </c>
      <c r="L54" s="89" t="s">
        <v>302</v>
      </c>
      <c r="P54" s="218"/>
      <c r="Q54" s="217"/>
      <c r="S54" s="217"/>
    </row>
    <row r="55" spans="1:19" s="220" customFormat="1" ht="155.25" customHeight="1">
      <c r="A55" s="218"/>
      <c r="B55" s="93">
        <v>2022</v>
      </c>
      <c r="C55" s="95" t="s">
        <v>84</v>
      </c>
      <c r="D55" s="91" t="s">
        <v>341</v>
      </c>
      <c r="E55" s="104" t="s">
        <v>340</v>
      </c>
      <c r="F55" s="103" t="s">
        <v>339</v>
      </c>
      <c r="G55" s="102" t="s">
        <v>338</v>
      </c>
      <c r="H55" s="91" t="s">
        <v>337</v>
      </c>
      <c r="I55" s="90" t="s">
        <v>336</v>
      </c>
      <c r="J55" s="89" t="s">
        <v>326</v>
      </c>
      <c r="K55" s="89" t="s">
        <v>31</v>
      </c>
      <c r="L55" s="89" t="s">
        <v>302</v>
      </c>
      <c r="P55" s="218"/>
      <c r="Q55" s="217"/>
      <c r="S55" s="217"/>
    </row>
    <row r="56" spans="1:19" ht="79.2">
      <c r="B56" s="93">
        <v>2022</v>
      </c>
      <c r="C56" s="95" t="s">
        <v>86</v>
      </c>
      <c r="D56" s="89" t="s">
        <v>302</v>
      </c>
      <c r="E56" s="90" t="s">
        <v>302</v>
      </c>
      <c r="F56" s="90" t="s">
        <v>109</v>
      </c>
      <c r="G56" s="90" t="s">
        <v>335</v>
      </c>
      <c r="H56" s="91" t="s">
        <v>334</v>
      </c>
      <c r="I56" s="90" t="s">
        <v>331</v>
      </c>
      <c r="J56" s="89" t="s">
        <v>319</v>
      </c>
      <c r="K56" s="89" t="s">
        <v>31</v>
      </c>
      <c r="L56" s="100"/>
    </row>
    <row r="57" spans="1:19" ht="132.75" customHeight="1">
      <c r="B57" s="93">
        <v>2022</v>
      </c>
      <c r="C57" s="95" t="s">
        <v>86</v>
      </c>
      <c r="D57" s="89" t="s">
        <v>302</v>
      </c>
      <c r="E57" s="90" t="s">
        <v>302</v>
      </c>
      <c r="F57" s="90" t="s">
        <v>109</v>
      </c>
      <c r="G57" s="90" t="s">
        <v>333</v>
      </c>
      <c r="H57" s="91" t="s">
        <v>332</v>
      </c>
      <c r="I57" s="90" t="s">
        <v>331</v>
      </c>
      <c r="J57" s="89" t="s">
        <v>319</v>
      </c>
      <c r="K57" s="89" t="s">
        <v>31</v>
      </c>
      <c r="L57" s="100"/>
    </row>
    <row r="58" spans="1:19" ht="132">
      <c r="B58" s="93">
        <v>2022</v>
      </c>
      <c r="C58" s="95" t="s">
        <v>86</v>
      </c>
      <c r="D58" s="89" t="s">
        <v>302</v>
      </c>
      <c r="E58" s="90" t="s">
        <v>302</v>
      </c>
      <c r="F58" s="90" t="s">
        <v>109</v>
      </c>
      <c r="G58" s="90" t="s">
        <v>330</v>
      </c>
      <c r="H58" s="91" t="s">
        <v>328</v>
      </c>
      <c r="I58" s="90" t="s">
        <v>327</v>
      </c>
      <c r="J58" s="89" t="s">
        <v>326</v>
      </c>
      <c r="K58" s="89" t="s">
        <v>31</v>
      </c>
      <c r="L58" s="100"/>
    </row>
    <row r="59" spans="1:19" ht="79.2">
      <c r="B59" s="93">
        <v>2022</v>
      </c>
      <c r="C59" s="99" t="s">
        <v>86</v>
      </c>
      <c r="D59" s="98" t="s">
        <v>302</v>
      </c>
      <c r="E59" s="97" t="s">
        <v>302</v>
      </c>
      <c r="F59" s="97" t="s">
        <v>109</v>
      </c>
      <c r="G59" s="97" t="s">
        <v>329</v>
      </c>
      <c r="H59" s="91" t="s">
        <v>328</v>
      </c>
      <c r="I59" s="90" t="s">
        <v>327</v>
      </c>
      <c r="J59" s="89" t="s">
        <v>326</v>
      </c>
      <c r="K59" s="89" t="s">
        <v>31</v>
      </c>
      <c r="L59" s="96"/>
    </row>
    <row r="60" spans="1:19" ht="92.4">
      <c r="A60" s="94"/>
      <c r="B60" s="93">
        <v>2022</v>
      </c>
      <c r="C60" s="95" t="s">
        <v>94</v>
      </c>
      <c r="D60" s="91" t="s">
        <v>325</v>
      </c>
      <c r="E60" s="90" t="s">
        <v>324</v>
      </c>
      <c r="F60" s="90" t="s">
        <v>323</v>
      </c>
      <c r="G60" s="90" t="s">
        <v>322</v>
      </c>
      <c r="H60" s="91" t="s">
        <v>321</v>
      </c>
      <c r="I60" s="90" t="s">
        <v>320</v>
      </c>
      <c r="J60" s="89" t="s">
        <v>319</v>
      </c>
      <c r="K60" s="89" t="s">
        <v>31</v>
      </c>
      <c r="L60" s="100"/>
    </row>
    <row r="61" spans="1:19" ht="132">
      <c r="A61" s="94"/>
      <c r="B61" s="93">
        <v>2022</v>
      </c>
      <c r="C61" s="92" t="s">
        <v>95</v>
      </c>
      <c r="D61" s="91" t="s">
        <v>302</v>
      </c>
      <c r="E61" s="90" t="s">
        <v>302</v>
      </c>
      <c r="F61" s="90" t="s">
        <v>301</v>
      </c>
      <c r="G61" s="90" t="s">
        <v>318</v>
      </c>
      <c r="H61" s="91" t="s">
        <v>317</v>
      </c>
      <c r="I61" s="90" t="s">
        <v>316</v>
      </c>
      <c r="J61" s="89" t="s">
        <v>315</v>
      </c>
      <c r="K61" s="89" t="s">
        <v>31</v>
      </c>
      <c r="L61" s="100"/>
    </row>
    <row r="62" spans="1:19" ht="171.6">
      <c r="A62" s="94"/>
      <c r="B62" s="93">
        <v>2022</v>
      </c>
      <c r="C62" s="92" t="s">
        <v>95</v>
      </c>
      <c r="D62" s="91" t="s">
        <v>302</v>
      </c>
      <c r="E62" s="90" t="s">
        <v>302</v>
      </c>
      <c r="F62" s="90" t="s">
        <v>301</v>
      </c>
      <c r="G62" s="90" t="s">
        <v>314</v>
      </c>
      <c r="H62" s="91" t="s">
        <v>313</v>
      </c>
      <c r="I62" s="90" t="s">
        <v>312</v>
      </c>
      <c r="J62" s="89" t="s">
        <v>311</v>
      </c>
      <c r="K62" s="89" t="s">
        <v>310</v>
      </c>
      <c r="L62" s="100"/>
    </row>
    <row r="63" spans="1:19" ht="115.5" customHeight="1">
      <c r="A63" s="94"/>
      <c r="B63" s="93">
        <v>2022</v>
      </c>
      <c r="C63" s="92" t="s">
        <v>95</v>
      </c>
      <c r="D63" s="91" t="s">
        <v>302</v>
      </c>
      <c r="E63" s="90" t="s">
        <v>302</v>
      </c>
      <c r="F63" s="90" t="s">
        <v>301</v>
      </c>
      <c r="G63" s="90" t="s">
        <v>309</v>
      </c>
      <c r="H63" s="91" t="s">
        <v>308</v>
      </c>
      <c r="I63" s="90" t="s">
        <v>307</v>
      </c>
      <c r="J63" s="89" t="s">
        <v>297</v>
      </c>
      <c r="K63" s="89" t="s">
        <v>296</v>
      </c>
      <c r="L63" s="100"/>
    </row>
    <row r="64" spans="1:19" ht="186" customHeight="1">
      <c r="A64" s="94"/>
      <c r="B64" s="93">
        <v>2022</v>
      </c>
      <c r="C64" s="92" t="s">
        <v>95</v>
      </c>
      <c r="D64" s="91" t="s">
        <v>302</v>
      </c>
      <c r="E64" s="90" t="s">
        <v>302</v>
      </c>
      <c r="F64" s="90" t="s">
        <v>301</v>
      </c>
      <c r="G64" s="90" t="s">
        <v>306</v>
      </c>
      <c r="H64" s="91" t="s">
        <v>305</v>
      </c>
      <c r="I64" s="90" t="s">
        <v>304</v>
      </c>
      <c r="J64" s="89" t="s">
        <v>297</v>
      </c>
      <c r="K64" s="89" t="s">
        <v>303</v>
      </c>
      <c r="L64" s="100"/>
    </row>
    <row r="65" spans="1:15" ht="188.25" customHeight="1">
      <c r="A65" s="94"/>
      <c r="B65" s="93">
        <v>2022</v>
      </c>
      <c r="C65" s="92" t="s">
        <v>95</v>
      </c>
      <c r="D65" s="91" t="s">
        <v>302</v>
      </c>
      <c r="E65" s="90" t="s">
        <v>302</v>
      </c>
      <c r="F65" s="90" t="s">
        <v>301</v>
      </c>
      <c r="G65" s="90" t="s">
        <v>300</v>
      </c>
      <c r="H65" s="91" t="s">
        <v>299</v>
      </c>
      <c r="I65" s="90" t="s">
        <v>298</v>
      </c>
      <c r="J65" s="89" t="s">
        <v>297</v>
      </c>
      <c r="K65" s="89" t="s">
        <v>296</v>
      </c>
      <c r="L65" s="100"/>
    </row>
    <row r="66" spans="1:15" s="241" customFormat="1" ht="92.4">
      <c r="A66" s="235"/>
      <c r="B66" s="221">
        <v>2022</v>
      </c>
      <c r="C66" s="236" t="s">
        <v>95</v>
      </c>
      <c r="D66" s="237" t="s">
        <v>1213</v>
      </c>
      <c r="E66" s="123" t="s">
        <v>1212</v>
      </c>
      <c r="F66" s="123" t="s">
        <v>301</v>
      </c>
      <c r="G66" s="238" t="s">
        <v>1211</v>
      </c>
      <c r="H66" s="238" t="s">
        <v>1210</v>
      </c>
      <c r="I66" s="123" t="s">
        <v>1209</v>
      </c>
      <c r="J66" s="239">
        <v>44756</v>
      </c>
      <c r="K66" s="239">
        <v>44756</v>
      </c>
      <c r="L66" s="240"/>
      <c r="O66" s="235"/>
    </row>
  </sheetData>
  <dataValidations count="4">
    <dataValidation type="list" allowBlank="1" showInputMessage="1" showErrorMessage="1" sqref="C28:C46">
      <formula1>$C$14:$C$27</formula1>
    </dataValidation>
    <dataValidation type="list" allowBlank="1" showInputMessage="1" showErrorMessage="1" sqref="C53:C54 C60:C65">
      <formula1>$C$17:$C$37</formula1>
    </dataValidation>
    <dataValidation type="list" allowBlank="1" showInputMessage="1" showErrorMessage="1" sqref="C55">
      <formula1>$C$19:$C$39</formula1>
    </dataValidation>
    <dataValidation type="list" allowBlank="1" showInputMessage="1" showErrorMessage="1" sqref="C47:C52 C5:C27">
      <formula1>#REF!</formula1>
    </dataValidation>
  </dataValidations>
  <hyperlinks>
    <hyperlink ref="G21" r:id="rId1" display="consultantplus://offline/ref=906CFC0F092DFBF35B25D3F63353012A492C8A0F4039B40F9FC4D9943C61A901515A86F5BC0CDD1FB2197BD8285E5E4376059DF742AB4C60j4PDM"/>
  </hyperlinks>
  <pageMargins left="0.23622047244094491" right="0.23622047244094491" top="0.74803149606299213" bottom="0.74803149606299213" header="0.31496062992125984" footer="0.31496062992125984"/>
  <pageSetup paperSize="8" scale="59" fitToHeight="0" orientation="landscape" r:id="rId2"/>
  <headerFooter>
    <oddHeader xml:space="preserve">&amp;L&amp;F  &amp;A&amp;R&amp;D  &amp;T    </oddHeader>
  </headerFooter>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4"/>
  <sheetViews>
    <sheetView zoomScale="85" zoomScaleNormal="85" zoomScaleSheetLayoutView="40" workbookViewId="0">
      <selection activeCell="F9" sqref="F9"/>
    </sheetView>
  </sheetViews>
  <sheetFormatPr defaultColWidth="9.109375" defaultRowHeight="13.8"/>
  <cols>
    <col min="1" max="1" width="10.44140625" style="136" customWidth="1"/>
    <col min="2" max="2" width="18.88671875" style="136" customWidth="1"/>
    <col min="3" max="3" width="11.88671875" style="136" customWidth="1"/>
    <col min="4" max="4" width="20.44140625" style="136" customWidth="1"/>
    <col min="5" max="5" width="32.109375" style="136" customWidth="1"/>
    <col min="6" max="6" width="38.44140625" style="136" customWidth="1"/>
    <col min="7" max="7" width="49" style="136" customWidth="1"/>
    <col min="8" max="8" width="33.88671875" style="136" customWidth="1"/>
    <col min="9" max="10" width="13.109375" style="136" customWidth="1"/>
    <col min="11" max="11" width="19.44140625" style="136" customWidth="1"/>
    <col min="12" max="16384" width="9.109375" style="136"/>
  </cols>
  <sheetData>
    <row r="1" spans="1:12">
      <c r="A1" s="263" t="s">
        <v>780</v>
      </c>
      <c r="B1" s="263"/>
      <c r="C1" s="263"/>
      <c r="D1" s="263"/>
      <c r="E1" s="263"/>
      <c r="F1" s="263"/>
      <c r="G1" s="263"/>
      <c r="H1" s="263"/>
      <c r="I1" s="263"/>
      <c r="J1" s="263"/>
      <c r="K1" s="263"/>
    </row>
    <row r="2" spans="1:12" ht="73.5" customHeight="1">
      <c r="A2" s="140" t="s">
        <v>17</v>
      </c>
      <c r="B2" s="141" t="s">
        <v>30</v>
      </c>
      <c r="C2" s="141" t="s">
        <v>18</v>
      </c>
      <c r="D2" s="141" t="s">
        <v>19</v>
      </c>
      <c r="E2" s="141" t="s">
        <v>295</v>
      </c>
      <c r="F2" s="141" t="s">
        <v>29</v>
      </c>
      <c r="G2" s="141" t="s">
        <v>22</v>
      </c>
      <c r="H2" s="141" t="s">
        <v>28</v>
      </c>
      <c r="I2" s="141" t="s">
        <v>14</v>
      </c>
      <c r="J2" s="141" t="s">
        <v>15</v>
      </c>
      <c r="K2" s="141" t="s">
        <v>16</v>
      </c>
      <c r="L2" s="139"/>
    </row>
    <row r="3" spans="1:12" ht="65.25" customHeight="1">
      <c r="A3" s="142" t="s">
        <v>25</v>
      </c>
      <c r="B3" s="143" t="s">
        <v>20</v>
      </c>
      <c r="C3" s="143" t="s">
        <v>21</v>
      </c>
      <c r="D3" s="143" t="s">
        <v>21</v>
      </c>
      <c r="E3" s="143" t="s">
        <v>21</v>
      </c>
      <c r="F3" s="143" t="s">
        <v>26</v>
      </c>
      <c r="G3" s="143" t="s">
        <v>24</v>
      </c>
      <c r="H3" s="143" t="s">
        <v>27</v>
      </c>
      <c r="I3" s="143" t="s">
        <v>12</v>
      </c>
      <c r="J3" s="143" t="s">
        <v>12</v>
      </c>
      <c r="K3" s="143" t="s">
        <v>13</v>
      </c>
      <c r="L3" s="139"/>
    </row>
    <row r="4" spans="1:12">
      <c r="A4" s="144">
        <v>1</v>
      </c>
      <c r="B4" s="144">
        <v>2</v>
      </c>
      <c r="C4" s="144">
        <v>3</v>
      </c>
      <c r="D4" s="144">
        <v>4</v>
      </c>
      <c r="E4" s="144">
        <v>5</v>
      </c>
      <c r="F4" s="144">
        <v>6</v>
      </c>
      <c r="G4" s="144">
        <v>7</v>
      </c>
      <c r="H4" s="144">
        <v>8</v>
      </c>
      <c r="I4" s="144">
        <v>9</v>
      </c>
      <c r="J4" s="144">
        <v>10</v>
      </c>
      <c r="K4" s="144">
        <v>11</v>
      </c>
    </row>
    <row r="5" spans="1:12" ht="82.8">
      <c r="A5" s="144">
        <v>2022</v>
      </c>
      <c r="B5" s="145"/>
      <c r="C5" s="145"/>
      <c r="D5" s="144"/>
      <c r="E5" s="144" t="s">
        <v>779</v>
      </c>
      <c r="F5" s="144" t="s">
        <v>778</v>
      </c>
      <c r="G5" s="144" t="s">
        <v>777</v>
      </c>
      <c r="H5" s="144" t="s">
        <v>776</v>
      </c>
      <c r="I5" s="146" t="s">
        <v>509</v>
      </c>
      <c r="J5" s="147">
        <v>44562</v>
      </c>
      <c r="K5" s="144"/>
    </row>
    <row r="6" spans="1:12" ht="55.2">
      <c r="A6" s="144">
        <v>2022</v>
      </c>
      <c r="B6" s="144"/>
      <c r="C6" s="145"/>
      <c r="D6" s="144"/>
      <c r="E6" s="144" t="s">
        <v>588</v>
      </c>
      <c r="F6" s="144" t="s">
        <v>775</v>
      </c>
      <c r="G6" s="144" t="s">
        <v>774</v>
      </c>
      <c r="H6" s="144" t="s">
        <v>773</v>
      </c>
      <c r="I6" s="146" t="s">
        <v>509</v>
      </c>
      <c r="J6" s="147">
        <v>44562</v>
      </c>
      <c r="K6" s="144"/>
    </row>
    <row r="7" spans="1:12" ht="69">
      <c r="A7" s="144">
        <v>2022</v>
      </c>
      <c r="B7" s="145"/>
      <c r="C7" s="145"/>
      <c r="D7" s="144"/>
      <c r="E7" s="144" t="s">
        <v>588</v>
      </c>
      <c r="F7" s="144" t="s">
        <v>772</v>
      </c>
      <c r="G7" s="144" t="s">
        <v>771</v>
      </c>
      <c r="H7" s="144" t="s">
        <v>770</v>
      </c>
      <c r="I7" s="146" t="s">
        <v>509</v>
      </c>
      <c r="J7" s="147">
        <v>44562</v>
      </c>
      <c r="K7" s="144"/>
    </row>
    <row r="8" spans="1:12" ht="69">
      <c r="A8" s="144">
        <v>2022</v>
      </c>
      <c r="B8" s="144"/>
      <c r="C8" s="144"/>
      <c r="D8" s="144"/>
      <c r="E8" s="144" t="s">
        <v>588</v>
      </c>
      <c r="F8" s="144" t="s">
        <v>769</v>
      </c>
      <c r="G8" s="144" t="s">
        <v>768</v>
      </c>
      <c r="H8" s="144" t="s">
        <v>767</v>
      </c>
      <c r="I8" s="146" t="s">
        <v>509</v>
      </c>
      <c r="J8" s="147">
        <v>44562</v>
      </c>
      <c r="K8" s="144"/>
    </row>
    <row r="9" spans="1:12" ht="69">
      <c r="A9" s="144">
        <v>2022</v>
      </c>
      <c r="B9" s="144"/>
      <c r="C9" s="144"/>
      <c r="D9" s="144"/>
      <c r="E9" s="144" t="s">
        <v>588</v>
      </c>
      <c r="F9" s="144" t="s">
        <v>766</v>
      </c>
      <c r="G9" s="144" t="s">
        <v>765</v>
      </c>
      <c r="H9" s="144" t="s">
        <v>764</v>
      </c>
      <c r="I9" s="146" t="s">
        <v>509</v>
      </c>
      <c r="J9" s="147">
        <v>44562</v>
      </c>
      <c r="K9" s="144"/>
    </row>
    <row r="10" spans="1:12" ht="41.4">
      <c r="A10" s="144">
        <v>2022</v>
      </c>
      <c r="B10" s="144"/>
      <c r="C10" s="144"/>
      <c r="D10" s="144"/>
      <c r="E10" s="144" t="s">
        <v>588</v>
      </c>
      <c r="F10" s="144" t="s">
        <v>763</v>
      </c>
      <c r="G10" s="144" t="s">
        <v>762</v>
      </c>
      <c r="H10" s="144" t="s">
        <v>761</v>
      </c>
      <c r="I10" s="146" t="s">
        <v>509</v>
      </c>
      <c r="J10" s="147">
        <v>44562</v>
      </c>
      <c r="K10" s="144"/>
    </row>
    <row r="11" spans="1:12" ht="69">
      <c r="A11" s="144">
        <v>2022</v>
      </c>
      <c r="B11" s="144"/>
      <c r="C11" s="144"/>
      <c r="D11" s="144"/>
      <c r="E11" s="144" t="s">
        <v>588</v>
      </c>
      <c r="F11" s="144" t="s">
        <v>760</v>
      </c>
      <c r="G11" s="144" t="s">
        <v>759</v>
      </c>
      <c r="H11" s="144" t="s">
        <v>758</v>
      </c>
      <c r="I11" s="146" t="s">
        <v>509</v>
      </c>
      <c r="J11" s="147">
        <v>44562</v>
      </c>
      <c r="K11" s="144"/>
    </row>
    <row r="12" spans="1:12" ht="69">
      <c r="A12" s="144">
        <v>2022</v>
      </c>
      <c r="B12" s="144"/>
      <c r="C12" s="144"/>
      <c r="D12" s="144"/>
      <c r="E12" s="144" t="s">
        <v>588</v>
      </c>
      <c r="F12" s="144" t="s">
        <v>757</v>
      </c>
      <c r="G12" s="144" t="s">
        <v>756</v>
      </c>
      <c r="H12" s="144" t="s">
        <v>755</v>
      </c>
      <c r="I12" s="146" t="s">
        <v>509</v>
      </c>
      <c r="J12" s="147">
        <v>44562</v>
      </c>
      <c r="K12" s="144"/>
    </row>
    <row r="13" spans="1:12" ht="69">
      <c r="A13" s="144">
        <v>2022</v>
      </c>
      <c r="B13" s="144"/>
      <c r="C13" s="144"/>
      <c r="D13" s="144"/>
      <c r="E13" s="144" t="s">
        <v>588</v>
      </c>
      <c r="F13" s="144" t="s">
        <v>754</v>
      </c>
      <c r="G13" s="144" t="s">
        <v>753</v>
      </c>
      <c r="H13" s="144" t="s">
        <v>752</v>
      </c>
      <c r="I13" s="146" t="s">
        <v>509</v>
      </c>
      <c r="J13" s="147">
        <v>44562</v>
      </c>
      <c r="K13" s="144"/>
    </row>
    <row r="14" spans="1:12" ht="55.2">
      <c r="A14" s="144">
        <v>2022</v>
      </c>
      <c r="B14" s="144"/>
      <c r="C14" s="144"/>
      <c r="D14" s="144"/>
      <c r="E14" s="144" t="s">
        <v>588</v>
      </c>
      <c r="F14" s="144" t="s">
        <v>751</v>
      </c>
      <c r="G14" s="144" t="s">
        <v>750</v>
      </c>
      <c r="H14" s="144" t="s">
        <v>749</v>
      </c>
      <c r="I14" s="146" t="s">
        <v>509</v>
      </c>
      <c r="J14" s="147">
        <v>44562</v>
      </c>
      <c r="K14" s="144"/>
    </row>
    <row r="15" spans="1:12" ht="96.6">
      <c r="A15" s="144">
        <v>2022</v>
      </c>
      <c r="B15" s="144"/>
      <c r="C15" s="144"/>
      <c r="D15" s="144"/>
      <c r="E15" s="144" t="s">
        <v>736</v>
      </c>
      <c r="F15" s="144" t="s">
        <v>748</v>
      </c>
      <c r="G15" s="144" t="s">
        <v>734</v>
      </c>
      <c r="H15" s="144" t="s">
        <v>747</v>
      </c>
      <c r="I15" s="146" t="s">
        <v>509</v>
      </c>
      <c r="J15" s="147">
        <v>44562</v>
      </c>
      <c r="K15" s="144"/>
    </row>
    <row r="16" spans="1:12" ht="96.6">
      <c r="A16" s="144">
        <v>2022</v>
      </c>
      <c r="B16" s="144"/>
      <c r="C16" s="144"/>
      <c r="D16" s="144"/>
      <c r="E16" s="144" t="s">
        <v>736</v>
      </c>
      <c r="F16" s="144" t="s">
        <v>746</v>
      </c>
      <c r="G16" s="144" t="s">
        <v>734</v>
      </c>
      <c r="H16" s="144" t="s">
        <v>745</v>
      </c>
      <c r="I16" s="146" t="s">
        <v>509</v>
      </c>
      <c r="J16" s="147">
        <v>44562</v>
      </c>
      <c r="K16" s="144"/>
    </row>
    <row r="17" spans="1:11" ht="96.6">
      <c r="A17" s="144">
        <v>2022</v>
      </c>
      <c r="B17" s="144"/>
      <c r="C17" s="144"/>
      <c r="D17" s="144"/>
      <c r="E17" s="144" t="s">
        <v>736</v>
      </c>
      <c r="F17" s="144" t="s">
        <v>744</v>
      </c>
      <c r="G17" s="144" t="s">
        <v>734</v>
      </c>
      <c r="H17" s="144" t="s">
        <v>743</v>
      </c>
      <c r="I17" s="146" t="s">
        <v>509</v>
      </c>
      <c r="J17" s="147">
        <v>44562</v>
      </c>
      <c r="K17" s="144"/>
    </row>
    <row r="18" spans="1:11" ht="96.6">
      <c r="A18" s="144">
        <v>2022</v>
      </c>
      <c r="B18" s="144"/>
      <c r="C18" s="144"/>
      <c r="D18" s="144"/>
      <c r="E18" s="144" t="s">
        <v>736</v>
      </c>
      <c r="F18" s="144" t="s">
        <v>742</v>
      </c>
      <c r="G18" s="144" t="s">
        <v>734</v>
      </c>
      <c r="H18" s="144" t="s">
        <v>741</v>
      </c>
      <c r="I18" s="146" t="s">
        <v>509</v>
      </c>
      <c r="J18" s="147">
        <v>44562</v>
      </c>
      <c r="K18" s="144"/>
    </row>
    <row r="19" spans="1:11" ht="96.6">
      <c r="A19" s="144">
        <v>2022</v>
      </c>
      <c r="B19" s="144"/>
      <c r="C19" s="144"/>
      <c r="D19" s="144"/>
      <c r="E19" s="144" t="s">
        <v>736</v>
      </c>
      <c r="F19" s="144" t="s">
        <v>740</v>
      </c>
      <c r="G19" s="144" t="s">
        <v>734</v>
      </c>
      <c r="H19" s="144" t="s">
        <v>739</v>
      </c>
      <c r="I19" s="146" t="s">
        <v>509</v>
      </c>
      <c r="J19" s="147">
        <v>44562</v>
      </c>
      <c r="K19" s="144"/>
    </row>
    <row r="20" spans="1:11" ht="96.6">
      <c r="A20" s="144">
        <v>2022</v>
      </c>
      <c r="B20" s="144"/>
      <c r="C20" s="144"/>
      <c r="D20" s="144"/>
      <c r="E20" s="144" t="s">
        <v>736</v>
      </c>
      <c r="F20" s="144" t="s">
        <v>738</v>
      </c>
      <c r="G20" s="144" t="s">
        <v>734</v>
      </c>
      <c r="H20" s="144" t="s">
        <v>737</v>
      </c>
      <c r="I20" s="146" t="s">
        <v>509</v>
      </c>
      <c r="J20" s="147">
        <v>44562</v>
      </c>
      <c r="K20" s="144"/>
    </row>
    <row r="21" spans="1:11" ht="96.6">
      <c r="A21" s="144">
        <v>2022</v>
      </c>
      <c r="B21" s="144"/>
      <c r="C21" s="144"/>
      <c r="D21" s="144"/>
      <c r="E21" s="144" t="s">
        <v>736</v>
      </c>
      <c r="F21" s="144" t="s">
        <v>735</v>
      </c>
      <c r="G21" s="144" t="s">
        <v>734</v>
      </c>
      <c r="H21" s="144" t="s">
        <v>733</v>
      </c>
      <c r="I21" s="146" t="s">
        <v>509</v>
      </c>
      <c r="J21" s="147">
        <v>44562</v>
      </c>
      <c r="K21" s="144"/>
    </row>
    <row r="22" spans="1:11" ht="82.8">
      <c r="A22" s="144">
        <v>2022</v>
      </c>
      <c r="B22" s="144"/>
      <c r="C22" s="144"/>
      <c r="D22" s="144"/>
      <c r="E22" s="144" t="s">
        <v>553</v>
      </c>
      <c r="F22" s="144" t="s">
        <v>732</v>
      </c>
      <c r="G22" s="144" t="s">
        <v>547</v>
      </c>
      <c r="H22" s="144" t="s">
        <v>731</v>
      </c>
      <c r="I22" s="146" t="s">
        <v>509</v>
      </c>
      <c r="J22" s="147">
        <v>44562</v>
      </c>
      <c r="K22" s="144"/>
    </row>
    <row r="23" spans="1:11" ht="82.8">
      <c r="A23" s="144">
        <v>2022</v>
      </c>
      <c r="B23" s="144"/>
      <c r="C23" s="144"/>
      <c r="D23" s="144"/>
      <c r="E23" s="144" t="s">
        <v>553</v>
      </c>
      <c r="F23" s="144" t="s">
        <v>730</v>
      </c>
      <c r="G23" s="144" t="s">
        <v>547</v>
      </c>
      <c r="H23" s="144" t="s">
        <v>729</v>
      </c>
      <c r="I23" s="146" t="s">
        <v>509</v>
      </c>
      <c r="J23" s="147">
        <v>44562</v>
      </c>
      <c r="K23" s="144"/>
    </row>
    <row r="24" spans="1:11" ht="110.4">
      <c r="A24" s="144">
        <v>2022</v>
      </c>
      <c r="B24" s="144"/>
      <c r="C24" s="144"/>
      <c r="D24" s="144"/>
      <c r="E24" s="144" t="s">
        <v>553</v>
      </c>
      <c r="F24" s="144" t="s">
        <v>728</v>
      </c>
      <c r="G24" s="144" t="s">
        <v>547</v>
      </c>
      <c r="H24" s="144" t="s">
        <v>727</v>
      </c>
      <c r="I24" s="146" t="s">
        <v>509</v>
      </c>
      <c r="J24" s="147">
        <v>44562</v>
      </c>
      <c r="K24" s="144"/>
    </row>
    <row r="25" spans="1:11" ht="82.8">
      <c r="A25" s="144">
        <v>2022</v>
      </c>
      <c r="B25" s="144"/>
      <c r="C25" s="144"/>
      <c r="D25" s="144"/>
      <c r="E25" s="144" t="s">
        <v>553</v>
      </c>
      <c r="F25" s="144" t="s">
        <v>726</v>
      </c>
      <c r="G25" s="144" t="s">
        <v>547</v>
      </c>
      <c r="H25" s="144" t="s">
        <v>725</v>
      </c>
      <c r="I25" s="146" t="s">
        <v>509</v>
      </c>
      <c r="J25" s="147">
        <v>44562</v>
      </c>
      <c r="K25" s="144"/>
    </row>
    <row r="26" spans="1:11" ht="82.8">
      <c r="A26" s="144">
        <v>2022</v>
      </c>
      <c r="B26" s="144"/>
      <c r="C26" s="144"/>
      <c r="D26" s="144"/>
      <c r="E26" s="144" t="s">
        <v>553</v>
      </c>
      <c r="F26" s="144" t="s">
        <v>724</v>
      </c>
      <c r="G26" s="144" t="s">
        <v>547</v>
      </c>
      <c r="H26" s="144" t="s">
        <v>723</v>
      </c>
      <c r="I26" s="146" t="s">
        <v>509</v>
      </c>
      <c r="J26" s="147">
        <v>44562</v>
      </c>
      <c r="K26" s="144"/>
    </row>
    <row r="27" spans="1:11" ht="82.8">
      <c r="A27" s="144">
        <v>2022</v>
      </c>
      <c r="B27" s="144"/>
      <c r="C27" s="144"/>
      <c r="D27" s="144"/>
      <c r="E27" s="144" t="s">
        <v>553</v>
      </c>
      <c r="F27" s="144" t="s">
        <v>722</v>
      </c>
      <c r="G27" s="144" t="s">
        <v>547</v>
      </c>
      <c r="H27" s="144" t="s">
        <v>721</v>
      </c>
      <c r="I27" s="146" t="s">
        <v>509</v>
      </c>
      <c r="J27" s="147">
        <v>44562</v>
      </c>
      <c r="K27" s="144"/>
    </row>
    <row r="28" spans="1:11" ht="82.8">
      <c r="A28" s="144">
        <v>2022</v>
      </c>
      <c r="B28" s="144"/>
      <c r="C28" s="144"/>
      <c r="D28" s="144"/>
      <c r="E28" s="144" t="s">
        <v>553</v>
      </c>
      <c r="F28" s="144" t="s">
        <v>720</v>
      </c>
      <c r="G28" s="144" t="s">
        <v>547</v>
      </c>
      <c r="H28" s="144" t="s">
        <v>719</v>
      </c>
      <c r="I28" s="146" t="s">
        <v>509</v>
      </c>
      <c r="J28" s="147">
        <v>44562</v>
      </c>
      <c r="K28" s="144"/>
    </row>
    <row r="29" spans="1:11" ht="82.8">
      <c r="A29" s="144">
        <v>2022</v>
      </c>
      <c r="B29" s="144"/>
      <c r="C29" s="144"/>
      <c r="D29" s="144"/>
      <c r="E29" s="144" t="s">
        <v>553</v>
      </c>
      <c r="F29" s="144" t="s">
        <v>718</v>
      </c>
      <c r="G29" s="144" t="s">
        <v>547</v>
      </c>
      <c r="H29" s="144" t="s">
        <v>717</v>
      </c>
      <c r="I29" s="146" t="s">
        <v>509</v>
      </c>
      <c r="J29" s="147">
        <v>44562</v>
      </c>
      <c r="K29" s="144"/>
    </row>
    <row r="30" spans="1:11" ht="82.8">
      <c r="A30" s="144">
        <v>2022</v>
      </c>
      <c r="B30" s="144"/>
      <c r="C30" s="144"/>
      <c r="D30" s="144"/>
      <c r="E30" s="144" t="s">
        <v>553</v>
      </c>
      <c r="F30" s="144" t="s">
        <v>716</v>
      </c>
      <c r="G30" s="144" t="s">
        <v>547</v>
      </c>
      <c r="H30" s="144" t="s">
        <v>715</v>
      </c>
      <c r="I30" s="146" t="s">
        <v>509</v>
      </c>
      <c r="J30" s="147">
        <v>44562</v>
      </c>
      <c r="K30" s="144"/>
    </row>
    <row r="31" spans="1:11" ht="110.4">
      <c r="A31" s="144">
        <v>2022</v>
      </c>
      <c r="B31" s="144"/>
      <c r="C31" s="144"/>
      <c r="D31" s="144"/>
      <c r="E31" s="144" t="s">
        <v>588</v>
      </c>
      <c r="F31" s="144" t="s">
        <v>714</v>
      </c>
      <c r="G31" s="144" t="s">
        <v>547</v>
      </c>
      <c r="H31" s="144" t="s">
        <v>713</v>
      </c>
      <c r="I31" s="146" t="s">
        <v>509</v>
      </c>
      <c r="J31" s="147">
        <v>44562</v>
      </c>
      <c r="K31" s="144"/>
    </row>
    <row r="32" spans="1:11" ht="96.6">
      <c r="A32" s="144">
        <v>2022</v>
      </c>
      <c r="B32" s="144"/>
      <c r="C32" s="144"/>
      <c r="D32" s="144"/>
      <c r="E32" s="144" t="s">
        <v>553</v>
      </c>
      <c r="F32" s="144" t="s">
        <v>712</v>
      </c>
      <c r="G32" s="144" t="s">
        <v>547</v>
      </c>
      <c r="H32" s="144" t="s">
        <v>711</v>
      </c>
      <c r="I32" s="146" t="s">
        <v>509</v>
      </c>
      <c r="J32" s="147">
        <v>44562</v>
      </c>
      <c r="K32" s="144"/>
    </row>
    <row r="33" spans="1:11" ht="82.8">
      <c r="A33" s="144">
        <v>2022</v>
      </c>
      <c r="B33" s="144"/>
      <c r="C33" s="144"/>
      <c r="D33" s="144"/>
      <c r="E33" s="144" t="s">
        <v>588</v>
      </c>
      <c r="F33" s="144" t="s">
        <v>710</v>
      </c>
      <c r="G33" s="144" t="s">
        <v>547</v>
      </c>
      <c r="H33" s="144" t="s">
        <v>709</v>
      </c>
      <c r="I33" s="146" t="s">
        <v>509</v>
      </c>
      <c r="J33" s="147">
        <v>44562</v>
      </c>
      <c r="K33" s="144"/>
    </row>
    <row r="34" spans="1:11" ht="207">
      <c r="A34" s="144">
        <v>2022</v>
      </c>
      <c r="B34" s="144"/>
      <c r="C34" s="144"/>
      <c r="D34" s="144"/>
      <c r="E34" s="144" t="s">
        <v>664</v>
      </c>
      <c r="F34" s="144" t="s">
        <v>708</v>
      </c>
      <c r="G34" s="144" t="s">
        <v>547</v>
      </c>
      <c r="H34" s="144" t="s">
        <v>707</v>
      </c>
      <c r="I34" s="146" t="s">
        <v>509</v>
      </c>
      <c r="J34" s="147">
        <v>44562</v>
      </c>
      <c r="K34" s="144"/>
    </row>
    <row r="35" spans="1:11" ht="82.8">
      <c r="A35" s="144">
        <v>2022</v>
      </c>
      <c r="B35" s="144"/>
      <c r="C35" s="144"/>
      <c r="D35" s="144"/>
      <c r="E35" s="144" t="s">
        <v>553</v>
      </c>
      <c r="F35" s="144" t="s">
        <v>706</v>
      </c>
      <c r="G35" s="144" t="s">
        <v>547</v>
      </c>
      <c r="H35" s="144" t="s">
        <v>705</v>
      </c>
      <c r="I35" s="146" t="s">
        <v>509</v>
      </c>
      <c r="J35" s="147">
        <v>44562</v>
      </c>
      <c r="K35" s="144"/>
    </row>
    <row r="36" spans="1:11" ht="82.8">
      <c r="A36" s="144">
        <v>2022</v>
      </c>
      <c r="B36" s="144"/>
      <c r="C36" s="144"/>
      <c r="D36" s="144"/>
      <c r="E36" s="144" t="s">
        <v>664</v>
      </c>
      <c r="F36" s="144" t="s">
        <v>704</v>
      </c>
      <c r="G36" s="144" t="s">
        <v>547</v>
      </c>
      <c r="H36" s="144" t="s">
        <v>703</v>
      </c>
      <c r="I36" s="146" t="s">
        <v>509</v>
      </c>
      <c r="J36" s="147">
        <v>44562</v>
      </c>
      <c r="K36" s="144"/>
    </row>
    <row r="37" spans="1:11" ht="82.8">
      <c r="A37" s="144">
        <v>2022</v>
      </c>
      <c r="B37" s="144"/>
      <c r="C37" s="144"/>
      <c r="D37" s="144"/>
      <c r="E37" s="144" t="s">
        <v>664</v>
      </c>
      <c r="F37" s="144" t="s">
        <v>702</v>
      </c>
      <c r="G37" s="144" t="s">
        <v>547</v>
      </c>
      <c r="H37" s="144" t="s">
        <v>701</v>
      </c>
      <c r="I37" s="146" t="s">
        <v>509</v>
      </c>
      <c r="J37" s="147">
        <v>44562</v>
      </c>
      <c r="K37" s="144"/>
    </row>
    <row r="38" spans="1:11" ht="82.8">
      <c r="A38" s="144">
        <v>2022</v>
      </c>
      <c r="B38" s="144"/>
      <c r="C38" s="144"/>
      <c r="D38" s="144"/>
      <c r="E38" s="144" t="s">
        <v>664</v>
      </c>
      <c r="F38" s="144" t="s">
        <v>700</v>
      </c>
      <c r="G38" s="144" t="s">
        <v>547</v>
      </c>
      <c r="H38" s="144" t="s">
        <v>699</v>
      </c>
      <c r="I38" s="146" t="s">
        <v>509</v>
      </c>
      <c r="J38" s="147">
        <v>44562</v>
      </c>
      <c r="K38" s="144"/>
    </row>
    <row r="39" spans="1:11" ht="96.6">
      <c r="A39" s="144">
        <v>2022</v>
      </c>
      <c r="B39" s="144"/>
      <c r="C39" s="144"/>
      <c r="D39" s="144"/>
      <c r="E39" s="144" t="s">
        <v>664</v>
      </c>
      <c r="F39" s="144" t="s">
        <v>698</v>
      </c>
      <c r="G39" s="144" t="s">
        <v>547</v>
      </c>
      <c r="H39" s="144" t="s">
        <v>697</v>
      </c>
      <c r="I39" s="146" t="s">
        <v>509</v>
      </c>
      <c r="J39" s="147">
        <v>44562</v>
      </c>
      <c r="K39" s="144"/>
    </row>
    <row r="40" spans="1:11" ht="82.8">
      <c r="A40" s="144">
        <v>2022</v>
      </c>
      <c r="B40" s="144"/>
      <c r="C40" s="144"/>
      <c r="D40" s="144"/>
      <c r="E40" s="144" t="s">
        <v>553</v>
      </c>
      <c r="F40" s="144" t="s">
        <v>696</v>
      </c>
      <c r="G40" s="144" t="s">
        <v>547</v>
      </c>
      <c r="H40" s="144" t="s">
        <v>695</v>
      </c>
      <c r="I40" s="146" t="s">
        <v>509</v>
      </c>
      <c r="J40" s="147">
        <v>44562</v>
      </c>
      <c r="K40" s="144"/>
    </row>
    <row r="41" spans="1:11" ht="82.8">
      <c r="A41" s="144">
        <v>2022</v>
      </c>
      <c r="B41" s="144"/>
      <c r="C41" s="144"/>
      <c r="D41" s="144"/>
      <c r="E41" s="144" t="s">
        <v>553</v>
      </c>
      <c r="F41" s="144" t="s">
        <v>694</v>
      </c>
      <c r="G41" s="144" t="s">
        <v>547</v>
      </c>
      <c r="H41" s="144" t="s">
        <v>693</v>
      </c>
      <c r="I41" s="146" t="s">
        <v>509</v>
      </c>
      <c r="J41" s="147">
        <v>44562</v>
      </c>
      <c r="K41" s="144"/>
    </row>
    <row r="42" spans="1:11" ht="82.8">
      <c r="A42" s="144">
        <v>2022</v>
      </c>
      <c r="B42" s="144"/>
      <c r="C42" s="144"/>
      <c r="D42" s="144"/>
      <c r="E42" s="144" t="s">
        <v>553</v>
      </c>
      <c r="F42" s="144" t="s">
        <v>692</v>
      </c>
      <c r="G42" s="144" t="s">
        <v>547</v>
      </c>
      <c r="H42" s="144" t="s">
        <v>691</v>
      </c>
      <c r="I42" s="146" t="s">
        <v>509</v>
      </c>
      <c r="J42" s="147">
        <v>44562</v>
      </c>
      <c r="K42" s="144"/>
    </row>
    <row r="43" spans="1:11" ht="193.2">
      <c r="A43" s="144">
        <v>2022</v>
      </c>
      <c r="B43" s="144" t="s">
        <v>781</v>
      </c>
      <c r="C43" s="144" t="s">
        <v>538</v>
      </c>
      <c r="D43" s="144" t="s">
        <v>537</v>
      </c>
      <c r="E43" s="144" t="s">
        <v>664</v>
      </c>
      <c r="F43" s="144" t="s">
        <v>690</v>
      </c>
      <c r="G43" s="144" t="s">
        <v>689</v>
      </c>
      <c r="H43" s="144" t="s">
        <v>688</v>
      </c>
      <c r="I43" s="146" t="s">
        <v>514</v>
      </c>
      <c r="J43" s="147">
        <v>44562</v>
      </c>
      <c r="K43" s="146"/>
    </row>
    <row r="44" spans="1:11" ht="289.8">
      <c r="A44" s="144">
        <v>2022</v>
      </c>
      <c r="B44" s="144" t="s">
        <v>687</v>
      </c>
      <c r="C44" s="146" t="s">
        <v>686</v>
      </c>
      <c r="D44" s="144" t="s">
        <v>685</v>
      </c>
      <c r="E44" s="144" t="s">
        <v>677</v>
      </c>
      <c r="F44" s="144" t="s">
        <v>684</v>
      </c>
      <c r="G44" s="144" t="s">
        <v>683</v>
      </c>
      <c r="H44" s="144" t="s">
        <v>682</v>
      </c>
      <c r="I44" s="146" t="s">
        <v>509</v>
      </c>
      <c r="J44" s="147">
        <v>44562</v>
      </c>
      <c r="K44" s="146"/>
    </row>
    <row r="45" spans="1:11" ht="96.6">
      <c r="A45" s="144">
        <v>2022</v>
      </c>
      <c r="B45" s="145" t="s">
        <v>681</v>
      </c>
      <c r="C45" s="145">
        <v>20</v>
      </c>
      <c r="D45" s="144" t="str">
        <f>+D44</f>
        <v>налогооблагаемый доход налогоплательщика за отчётный период</v>
      </c>
      <c r="E45" s="144" t="s">
        <v>677</v>
      </c>
      <c r="F45" s="144" t="s">
        <v>680</v>
      </c>
      <c r="G45" s="144" t="s">
        <v>510</v>
      </c>
      <c r="H45" s="144" t="s">
        <v>679</v>
      </c>
      <c r="I45" s="146" t="s">
        <v>509</v>
      </c>
      <c r="J45" s="147">
        <v>44562</v>
      </c>
      <c r="K45" s="146"/>
    </row>
    <row r="46" spans="1:11" ht="96.6">
      <c r="A46" s="144">
        <v>2022</v>
      </c>
      <c r="B46" s="145" t="s">
        <v>678</v>
      </c>
      <c r="C46" s="145">
        <v>15</v>
      </c>
      <c r="D46" s="144" t="s">
        <v>670</v>
      </c>
      <c r="E46" s="144" t="s">
        <v>677</v>
      </c>
      <c r="F46" s="144" t="s">
        <v>676</v>
      </c>
      <c r="G46" s="144" t="s">
        <v>510</v>
      </c>
      <c r="H46" s="144" t="s">
        <v>675</v>
      </c>
      <c r="I46" s="146" t="s">
        <v>509</v>
      </c>
      <c r="J46" s="147">
        <v>44562</v>
      </c>
      <c r="K46" s="146"/>
    </row>
    <row r="47" spans="1:11" ht="82.8">
      <c r="A47" s="144">
        <v>2022</v>
      </c>
      <c r="B47" s="144" t="s">
        <v>782</v>
      </c>
      <c r="C47" s="145">
        <v>13</v>
      </c>
      <c r="D47" s="144" t="s">
        <v>670</v>
      </c>
      <c r="E47" s="144" t="s">
        <v>518</v>
      </c>
      <c r="F47" s="144" t="s">
        <v>674</v>
      </c>
      <c r="G47" s="144" t="str">
        <f>+F47</f>
        <v>нет изменений</v>
      </c>
      <c r="H47" s="144" t="s">
        <v>673</v>
      </c>
      <c r="I47" s="146" t="s">
        <v>509</v>
      </c>
      <c r="J47" s="147">
        <v>44562</v>
      </c>
      <c r="K47" s="146" t="s">
        <v>672</v>
      </c>
    </row>
    <row r="48" spans="1:11" ht="96.6">
      <c r="A48" s="144">
        <v>2022</v>
      </c>
      <c r="B48" s="145" t="s">
        <v>671</v>
      </c>
      <c r="C48" s="145">
        <v>20</v>
      </c>
      <c r="D48" s="144" t="s">
        <v>670</v>
      </c>
      <c r="E48" s="144" t="s">
        <v>518</v>
      </c>
      <c r="F48" s="144" t="s">
        <v>669</v>
      </c>
      <c r="G48" s="144" t="s">
        <v>510</v>
      </c>
      <c r="H48" s="144" t="s">
        <v>668</v>
      </c>
      <c r="I48" s="146" t="s">
        <v>509</v>
      </c>
      <c r="J48" s="147">
        <v>44562</v>
      </c>
      <c r="K48" s="146"/>
    </row>
    <row r="49" spans="1:11" ht="82.8">
      <c r="A49" s="144">
        <v>2022</v>
      </c>
      <c r="B49" s="144"/>
      <c r="C49" s="144"/>
      <c r="D49" s="144"/>
      <c r="E49" s="144" t="s">
        <v>553</v>
      </c>
      <c r="F49" s="144" t="s">
        <v>667</v>
      </c>
      <c r="G49" s="144" t="s">
        <v>666</v>
      </c>
      <c r="H49" s="144" t="s">
        <v>665</v>
      </c>
      <c r="I49" s="146" t="s">
        <v>509</v>
      </c>
      <c r="J49" s="147">
        <v>44562</v>
      </c>
      <c r="K49" s="144"/>
    </row>
    <row r="50" spans="1:11" ht="96.6">
      <c r="A50" s="144">
        <v>2022</v>
      </c>
      <c r="B50" s="144"/>
      <c r="C50" s="144"/>
      <c r="D50" s="144"/>
      <c r="E50" s="144" t="s">
        <v>664</v>
      </c>
      <c r="F50" s="144" t="s">
        <v>663</v>
      </c>
      <c r="G50" s="144" t="s">
        <v>547</v>
      </c>
      <c r="H50" s="144" t="s">
        <v>662</v>
      </c>
      <c r="I50" s="146" t="s">
        <v>509</v>
      </c>
      <c r="J50" s="147">
        <v>44562</v>
      </c>
      <c r="K50" s="144"/>
    </row>
    <row r="51" spans="1:11" ht="82.8">
      <c r="A51" s="144">
        <v>2022</v>
      </c>
      <c r="B51" s="144"/>
      <c r="C51" s="144"/>
      <c r="D51" s="144"/>
      <c r="E51" s="144" t="s">
        <v>553</v>
      </c>
      <c r="F51" s="144" t="s">
        <v>661</v>
      </c>
      <c r="G51" s="144" t="s">
        <v>660</v>
      </c>
      <c r="H51" s="144" t="s">
        <v>659</v>
      </c>
      <c r="I51" s="146" t="s">
        <v>509</v>
      </c>
      <c r="J51" s="147">
        <v>44562</v>
      </c>
      <c r="K51" s="144"/>
    </row>
    <row r="52" spans="1:11" ht="96.6">
      <c r="A52" s="144">
        <v>2022</v>
      </c>
      <c r="B52" s="144"/>
      <c r="C52" s="144"/>
      <c r="D52" s="144"/>
      <c r="E52" s="144" t="s">
        <v>553</v>
      </c>
      <c r="F52" s="144" t="s">
        <v>658</v>
      </c>
      <c r="G52" s="144" t="s">
        <v>657</v>
      </c>
      <c r="H52" s="144" t="s">
        <v>656</v>
      </c>
      <c r="I52" s="146" t="s">
        <v>509</v>
      </c>
      <c r="J52" s="147">
        <v>44562</v>
      </c>
      <c r="K52" s="144"/>
    </row>
    <row r="53" spans="1:11" ht="110.4">
      <c r="A53" s="144">
        <v>2022</v>
      </c>
      <c r="B53" s="144"/>
      <c r="C53" s="144"/>
      <c r="D53" s="144"/>
      <c r="E53" s="144" t="s">
        <v>553</v>
      </c>
      <c r="F53" s="144" t="s">
        <v>655</v>
      </c>
      <c r="G53" s="144" t="s">
        <v>654</v>
      </c>
      <c r="H53" s="144" t="s">
        <v>653</v>
      </c>
      <c r="I53" s="146" t="s">
        <v>509</v>
      </c>
      <c r="J53" s="147">
        <v>44562</v>
      </c>
      <c r="K53" s="144"/>
    </row>
    <row r="54" spans="1:11" ht="82.8">
      <c r="A54" s="144">
        <v>2022</v>
      </c>
      <c r="B54" s="144"/>
      <c r="C54" s="144"/>
      <c r="D54" s="144"/>
      <c r="E54" s="144" t="s">
        <v>553</v>
      </c>
      <c r="F54" s="144" t="s">
        <v>652</v>
      </c>
      <c r="G54" s="144" t="s">
        <v>651</v>
      </c>
      <c r="H54" s="144" t="s">
        <v>650</v>
      </c>
      <c r="I54" s="146" t="s">
        <v>509</v>
      </c>
      <c r="J54" s="147">
        <v>44562</v>
      </c>
      <c r="K54" s="144"/>
    </row>
    <row r="55" spans="1:11" ht="69">
      <c r="A55" s="144">
        <v>2022</v>
      </c>
      <c r="B55" s="144"/>
      <c r="C55" s="144"/>
      <c r="D55" s="144"/>
      <c r="E55" s="144" t="s">
        <v>553</v>
      </c>
      <c r="F55" s="144" t="s">
        <v>649</v>
      </c>
      <c r="G55" s="144" t="s">
        <v>648</v>
      </c>
      <c r="H55" s="144" t="s">
        <v>647</v>
      </c>
      <c r="I55" s="146" t="s">
        <v>509</v>
      </c>
      <c r="J55" s="147">
        <v>44562</v>
      </c>
      <c r="K55" s="144"/>
    </row>
    <row r="56" spans="1:11" ht="55.2">
      <c r="A56" s="144">
        <v>2022</v>
      </c>
      <c r="B56" s="144"/>
      <c r="C56" s="144"/>
      <c r="D56" s="144"/>
      <c r="E56" s="144" t="s">
        <v>553</v>
      </c>
      <c r="F56" s="144" t="s">
        <v>646</v>
      </c>
      <c r="G56" s="144" t="s">
        <v>645</v>
      </c>
      <c r="H56" s="144" t="s">
        <v>644</v>
      </c>
      <c r="I56" s="146" t="s">
        <v>509</v>
      </c>
      <c r="J56" s="147">
        <v>44562</v>
      </c>
      <c r="K56" s="144"/>
    </row>
    <row r="57" spans="1:11" ht="55.2">
      <c r="A57" s="144">
        <v>2022</v>
      </c>
      <c r="B57" s="144"/>
      <c r="C57" s="144"/>
      <c r="D57" s="144"/>
      <c r="E57" s="144" t="s">
        <v>553</v>
      </c>
      <c r="F57" s="144" t="s">
        <v>643</v>
      </c>
      <c r="G57" s="144" t="s">
        <v>642</v>
      </c>
      <c r="H57" s="144" t="s">
        <v>641</v>
      </c>
      <c r="I57" s="146" t="s">
        <v>509</v>
      </c>
      <c r="J57" s="147">
        <v>44562</v>
      </c>
      <c r="K57" s="144"/>
    </row>
    <row r="58" spans="1:11" ht="69">
      <c r="A58" s="144">
        <v>2022</v>
      </c>
      <c r="B58" s="144"/>
      <c r="C58" s="144"/>
      <c r="D58" s="144"/>
      <c r="E58" s="144" t="s">
        <v>553</v>
      </c>
      <c r="F58" s="144" t="s">
        <v>640</v>
      </c>
      <c r="G58" s="144" t="s">
        <v>639</v>
      </c>
      <c r="H58" s="144" t="s">
        <v>638</v>
      </c>
      <c r="I58" s="146" t="s">
        <v>509</v>
      </c>
      <c r="J58" s="147">
        <v>44562</v>
      </c>
      <c r="K58" s="144"/>
    </row>
    <row r="59" spans="1:11" ht="55.2">
      <c r="A59" s="144">
        <v>2022</v>
      </c>
      <c r="B59" s="144"/>
      <c r="C59" s="144"/>
      <c r="D59" s="144"/>
      <c r="E59" s="144" t="s">
        <v>553</v>
      </c>
      <c r="F59" s="144" t="s">
        <v>637</v>
      </c>
      <c r="G59" s="144" t="s">
        <v>636</v>
      </c>
      <c r="H59" s="144" t="s">
        <v>635</v>
      </c>
      <c r="I59" s="146" t="s">
        <v>509</v>
      </c>
      <c r="J59" s="147">
        <v>44562</v>
      </c>
      <c r="K59" s="144"/>
    </row>
    <row r="60" spans="1:11" ht="96.6">
      <c r="A60" s="144">
        <v>2022</v>
      </c>
      <c r="B60" s="144"/>
      <c r="C60" s="144"/>
      <c r="D60" s="144"/>
      <c r="E60" s="144" t="s">
        <v>553</v>
      </c>
      <c r="F60" s="144" t="s">
        <v>623</v>
      </c>
      <c r="G60" s="144" t="s">
        <v>634</v>
      </c>
      <c r="H60" s="144" t="s">
        <v>633</v>
      </c>
      <c r="I60" s="146" t="s">
        <v>509</v>
      </c>
      <c r="J60" s="147">
        <v>44562</v>
      </c>
      <c r="K60" s="144"/>
    </row>
    <row r="61" spans="1:11" ht="69">
      <c r="A61" s="144">
        <v>2022</v>
      </c>
      <c r="B61" s="144"/>
      <c r="C61" s="144"/>
      <c r="D61" s="144"/>
      <c r="E61" s="144" t="s">
        <v>553</v>
      </c>
      <c r="F61" s="144" t="s">
        <v>632</v>
      </c>
      <c r="G61" s="144" t="s">
        <v>631</v>
      </c>
      <c r="H61" s="144" t="s">
        <v>630</v>
      </c>
      <c r="I61" s="146" t="s">
        <v>509</v>
      </c>
      <c r="J61" s="147">
        <v>44562</v>
      </c>
      <c r="K61" s="144"/>
    </row>
    <row r="62" spans="1:11" ht="69">
      <c r="A62" s="144">
        <v>2022</v>
      </c>
      <c r="B62" s="144"/>
      <c r="C62" s="144"/>
      <c r="D62" s="144"/>
      <c r="E62" s="144" t="s">
        <v>553</v>
      </c>
      <c r="F62" s="144" t="s">
        <v>629</v>
      </c>
      <c r="G62" s="144" t="s">
        <v>628</v>
      </c>
      <c r="H62" s="144" t="s">
        <v>627</v>
      </c>
      <c r="I62" s="146" t="s">
        <v>509</v>
      </c>
      <c r="J62" s="147">
        <v>44562</v>
      </c>
      <c r="K62" s="144"/>
    </row>
    <row r="63" spans="1:11" ht="69">
      <c r="A63" s="144">
        <v>2022</v>
      </c>
      <c r="B63" s="144"/>
      <c r="C63" s="144"/>
      <c r="D63" s="144"/>
      <c r="E63" s="144" t="s">
        <v>553</v>
      </c>
      <c r="F63" s="144" t="s">
        <v>626</v>
      </c>
      <c r="G63" s="144" t="s">
        <v>625</v>
      </c>
      <c r="H63" s="144" t="s">
        <v>624</v>
      </c>
      <c r="I63" s="146" t="s">
        <v>509</v>
      </c>
      <c r="J63" s="147">
        <v>44562</v>
      </c>
      <c r="K63" s="144"/>
    </row>
    <row r="64" spans="1:11" ht="96.6">
      <c r="A64" s="144">
        <v>2022</v>
      </c>
      <c r="B64" s="144"/>
      <c r="C64" s="144"/>
      <c r="D64" s="144"/>
      <c r="E64" s="144" t="s">
        <v>553</v>
      </c>
      <c r="F64" s="144" t="s">
        <v>623</v>
      </c>
      <c r="G64" s="144" t="s">
        <v>622</v>
      </c>
      <c r="H64" s="144" t="s">
        <v>621</v>
      </c>
      <c r="I64" s="146" t="s">
        <v>509</v>
      </c>
      <c r="J64" s="147">
        <v>44562</v>
      </c>
      <c r="K64" s="144"/>
    </row>
    <row r="65" spans="1:11" ht="96.6">
      <c r="A65" s="144">
        <v>2022</v>
      </c>
      <c r="B65" s="144"/>
      <c r="C65" s="144"/>
      <c r="D65" s="144"/>
      <c r="E65" s="144" t="s">
        <v>600</v>
      </c>
      <c r="F65" s="144" t="s">
        <v>620</v>
      </c>
      <c r="G65" s="144" t="s">
        <v>510</v>
      </c>
      <c r="H65" s="144" t="s">
        <v>619</v>
      </c>
      <c r="I65" s="146" t="s">
        <v>509</v>
      </c>
      <c r="J65" s="147">
        <v>44927</v>
      </c>
      <c r="K65" s="144"/>
    </row>
    <row r="66" spans="1:11" ht="96.6">
      <c r="A66" s="144">
        <v>2022</v>
      </c>
      <c r="B66" s="144"/>
      <c r="C66" s="144"/>
      <c r="D66" s="144"/>
      <c r="E66" s="144" t="s">
        <v>600</v>
      </c>
      <c r="F66" s="144" t="s">
        <v>618</v>
      </c>
      <c r="G66" s="144" t="s">
        <v>510</v>
      </c>
      <c r="H66" s="144" t="s">
        <v>617</v>
      </c>
      <c r="I66" s="146" t="s">
        <v>509</v>
      </c>
      <c r="J66" s="147">
        <v>44927</v>
      </c>
      <c r="K66" s="144"/>
    </row>
    <row r="67" spans="1:11" ht="96.6">
      <c r="A67" s="144">
        <v>2022</v>
      </c>
      <c r="B67" s="144"/>
      <c r="C67" s="144"/>
      <c r="D67" s="144"/>
      <c r="E67" s="144" t="s">
        <v>600</v>
      </c>
      <c r="F67" s="144" t="s">
        <v>616</v>
      </c>
      <c r="G67" s="144" t="s">
        <v>510</v>
      </c>
      <c r="H67" s="144" t="s">
        <v>615</v>
      </c>
      <c r="I67" s="146" t="s">
        <v>509</v>
      </c>
      <c r="J67" s="147">
        <v>44927</v>
      </c>
      <c r="K67" s="144"/>
    </row>
    <row r="68" spans="1:11" ht="96.6">
      <c r="A68" s="144">
        <v>2022</v>
      </c>
      <c r="B68" s="144"/>
      <c r="C68" s="144"/>
      <c r="D68" s="144"/>
      <c r="E68" s="144" t="s">
        <v>600</v>
      </c>
      <c r="F68" s="144" t="s">
        <v>614</v>
      </c>
      <c r="G68" s="144" t="s">
        <v>510</v>
      </c>
      <c r="H68" s="144" t="s">
        <v>613</v>
      </c>
      <c r="I68" s="146" t="s">
        <v>509</v>
      </c>
      <c r="J68" s="147">
        <v>44927</v>
      </c>
      <c r="K68" s="144"/>
    </row>
    <row r="69" spans="1:11" ht="96.6">
      <c r="A69" s="144">
        <v>2022</v>
      </c>
      <c r="B69" s="144"/>
      <c r="C69" s="144"/>
      <c r="D69" s="144"/>
      <c r="E69" s="144" t="s">
        <v>600</v>
      </c>
      <c r="F69" s="144" t="s">
        <v>612</v>
      </c>
      <c r="G69" s="144" t="s">
        <v>510</v>
      </c>
      <c r="H69" s="144" t="s">
        <v>611</v>
      </c>
      <c r="I69" s="146" t="s">
        <v>509</v>
      </c>
      <c r="J69" s="147">
        <v>44927</v>
      </c>
      <c r="K69" s="144"/>
    </row>
    <row r="70" spans="1:11" ht="96.6">
      <c r="A70" s="144">
        <v>2022</v>
      </c>
      <c r="B70" s="144"/>
      <c r="C70" s="144"/>
      <c r="D70" s="144"/>
      <c r="E70" s="144" t="s">
        <v>600</v>
      </c>
      <c r="F70" s="144" t="s">
        <v>610</v>
      </c>
      <c r="G70" s="144" t="s">
        <v>510</v>
      </c>
      <c r="H70" s="144" t="s">
        <v>609</v>
      </c>
      <c r="I70" s="146" t="s">
        <v>509</v>
      </c>
      <c r="J70" s="147">
        <v>44927</v>
      </c>
      <c r="K70" s="144"/>
    </row>
    <row r="71" spans="1:11" ht="96.6">
      <c r="A71" s="144">
        <v>2022</v>
      </c>
      <c r="B71" s="144"/>
      <c r="C71" s="144"/>
      <c r="D71" s="144"/>
      <c r="E71" s="144" t="s">
        <v>600</v>
      </c>
      <c r="F71" s="144" t="s">
        <v>608</v>
      </c>
      <c r="G71" s="144" t="s">
        <v>510</v>
      </c>
      <c r="H71" s="144" t="s">
        <v>607</v>
      </c>
      <c r="I71" s="146" t="s">
        <v>509</v>
      </c>
      <c r="J71" s="147">
        <v>44927</v>
      </c>
      <c r="K71" s="144"/>
    </row>
    <row r="72" spans="1:11" ht="96.6">
      <c r="A72" s="144">
        <v>2022</v>
      </c>
      <c r="B72" s="144"/>
      <c r="C72" s="144"/>
      <c r="D72" s="144"/>
      <c r="E72" s="144" t="s">
        <v>600</v>
      </c>
      <c r="F72" s="144" t="s">
        <v>606</v>
      </c>
      <c r="G72" s="144" t="s">
        <v>510</v>
      </c>
      <c r="H72" s="144" t="s">
        <v>605</v>
      </c>
      <c r="I72" s="146" t="s">
        <v>509</v>
      </c>
      <c r="J72" s="147">
        <v>44927</v>
      </c>
      <c r="K72" s="144"/>
    </row>
    <row r="73" spans="1:11" ht="96.6">
      <c r="A73" s="144">
        <v>2022</v>
      </c>
      <c r="B73" s="144"/>
      <c r="C73" s="144"/>
      <c r="D73" s="144"/>
      <c r="E73" s="144" t="s">
        <v>600</v>
      </c>
      <c r="F73" s="144" t="s">
        <v>604</v>
      </c>
      <c r="G73" s="144" t="s">
        <v>510</v>
      </c>
      <c r="H73" s="144" t="s">
        <v>603</v>
      </c>
      <c r="I73" s="146" t="s">
        <v>509</v>
      </c>
      <c r="J73" s="147">
        <v>44927</v>
      </c>
      <c r="K73" s="144"/>
    </row>
    <row r="74" spans="1:11" ht="96.6">
      <c r="A74" s="144">
        <v>2022</v>
      </c>
      <c r="B74" s="144"/>
      <c r="C74" s="144"/>
      <c r="D74" s="144"/>
      <c r="E74" s="144" t="s">
        <v>600</v>
      </c>
      <c r="F74" s="144" t="s">
        <v>602</v>
      </c>
      <c r="G74" s="144" t="s">
        <v>510</v>
      </c>
      <c r="H74" s="144" t="s">
        <v>601</v>
      </c>
      <c r="I74" s="146" t="s">
        <v>509</v>
      </c>
      <c r="J74" s="147">
        <v>44927</v>
      </c>
      <c r="K74" s="144"/>
    </row>
    <row r="75" spans="1:11" ht="96.6">
      <c r="A75" s="144">
        <v>2022</v>
      </c>
      <c r="B75" s="144"/>
      <c r="C75" s="144"/>
      <c r="D75" s="144"/>
      <c r="E75" s="144" t="s">
        <v>600</v>
      </c>
      <c r="F75" s="144" t="s">
        <v>599</v>
      </c>
      <c r="G75" s="144" t="s">
        <v>510</v>
      </c>
      <c r="H75" s="144" t="s">
        <v>598</v>
      </c>
      <c r="I75" s="146" t="s">
        <v>509</v>
      </c>
      <c r="J75" s="147">
        <v>44927</v>
      </c>
      <c r="K75" s="144"/>
    </row>
    <row r="76" spans="1:11" ht="110.4">
      <c r="A76" s="144">
        <v>2022</v>
      </c>
      <c r="B76" s="144" t="s">
        <v>545</v>
      </c>
      <c r="C76" s="144"/>
      <c r="D76" s="144"/>
      <c r="E76" s="144" t="s">
        <v>597</v>
      </c>
      <c r="F76" s="144" t="s">
        <v>596</v>
      </c>
      <c r="G76" s="144" t="s">
        <v>547</v>
      </c>
      <c r="H76" s="144" t="s">
        <v>595</v>
      </c>
      <c r="I76" s="146" t="s">
        <v>509</v>
      </c>
      <c r="J76" s="147">
        <v>44562</v>
      </c>
      <c r="K76" s="144"/>
    </row>
    <row r="77" spans="1:11" ht="82.8">
      <c r="A77" s="144">
        <v>2022</v>
      </c>
      <c r="B77" s="144"/>
      <c r="C77" s="144"/>
      <c r="D77" s="144"/>
      <c r="E77" s="144" t="s">
        <v>553</v>
      </c>
      <c r="F77" s="144" t="s">
        <v>594</v>
      </c>
      <c r="G77" s="144" t="s">
        <v>547</v>
      </c>
      <c r="H77" s="144" t="s">
        <v>593</v>
      </c>
      <c r="I77" s="146" t="s">
        <v>509</v>
      </c>
      <c r="J77" s="147">
        <v>44562</v>
      </c>
      <c r="K77" s="144"/>
    </row>
    <row r="78" spans="1:11" ht="110.4">
      <c r="A78" s="144">
        <v>2022</v>
      </c>
      <c r="B78" s="144"/>
      <c r="C78" s="144"/>
      <c r="D78" s="144"/>
      <c r="E78" s="144" t="s">
        <v>553</v>
      </c>
      <c r="F78" s="144" t="s">
        <v>592</v>
      </c>
      <c r="G78" s="144" t="s">
        <v>547</v>
      </c>
      <c r="H78" s="144" t="s">
        <v>591</v>
      </c>
      <c r="I78" s="146" t="s">
        <v>509</v>
      </c>
      <c r="J78" s="147">
        <v>44562</v>
      </c>
      <c r="K78" s="144"/>
    </row>
    <row r="79" spans="1:11" ht="55.2">
      <c r="A79" s="144">
        <v>2022</v>
      </c>
      <c r="B79" s="144" t="s">
        <v>539</v>
      </c>
      <c r="C79" s="144"/>
      <c r="D79" s="144"/>
      <c r="E79" s="144" t="s">
        <v>536</v>
      </c>
      <c r="F79" s="144" t="s">
        <v>535</v>
      </c>
      <c r="G79" s="144" t="s">
        <v>590</v>
      </c>
      <c r="H79" s="144" t="s">
        <v>589</v>
      </c>
      <c r="I79" s="146" t="s">
        <v>514</v>
      </c>
      <c r="J79" s="147">
        <v>44562</v>
      </c>
      <c r="K79" s="146"/>
    </row>
    <row r="80" spans="1:11" ht="151.80000000000001">
      <c r="A80" s="144">
        <v>2022</v>
      </c>
      <c r="B80" s="144"/>
      <c r="C80" s="144"/>
      <c r="D80" s="144"/>
      <c r="E80" s="144" t="s">
        <v>588</v>
      </c>
      <c r="F80" s="144" t="s">
        <v>587</v>
      </c>
      <c r="G80" s="144" t="s">
        <v>547</v>
      </c>
      <c r="H80" s="144" t="s">
        <v>586</v>
      </c>
      <c r="I80" s="146" t="s">
        <v>509</v>
      </c>
      <c r="J80" s="147">
        <v>44562</v>
      </c>
      <c r="K80" s="144"/>
    </row>
    <row r="81" spans="1:11" ht="409.6">
      <c r="A81" s="144">
        <v>2022</v>
      </c>
      <c r="B81" s="144"/>
      <c r="C81" s="144"/>
      <c r="D81" s="144"/>
      <c r="E81" s="144" t="s">
        <v>585</v>
      </c>
      <c r="F81" s="144" t="s">
        <v>584</v>
      </c>
      <c r="G81" s="144" t="s">
        <v>547</v>
      </c>
      <c r="H81" s="144" t="s">
        <v>583</v>
      </c>
      <c r="I81" s="146" t="s">
        <v>509</v>
      </c>
      <c r="J81" s="147">
        <v>44562</v>
      </c>
      <c r="K81" s="144"/>
    </row>
    <row r="82" spans="1:11" ht="82.8">
      <c r="A82" s="144">
        <v>2022</v>
      </c>
      <c r="B82" s="144"/>
      <c r="C82" s="144"/>
      <c r="D82" s="144"/>
      <c r="E82" s="144" t="s">
        <v>582</v>
      </c>
      <c r="F82" s="144" t="s">
        <v>581</v>
      </c>
      <c r="G82" s="144" t="s">
        <v>547</v>
      </c>
      <c r="H82" s="144" t="s">
        <v>580</v>
      </c>
      <c r="I82" s="146" t="s">
        <v>509</v>
      </c>
      <c r="J82" s="147">
        <v>44562</v>
      </c>
      <c r="K82" s="144"/>
    </row>
    <row r="83" spans="1:11" ht="110.4">
      <c r="A83" s="144">
        <v>2022</v>
      </c>
      <c r="B83" s="144" t="s">
        <v>545</v>
      </c>
      <c r="C83" s="144">
        <v>15</v>
      </c>
      <c r="D83" s="144"/>
      <c r="E83" s="144" t="s">
        <v>553</v>
      </c>
      <c r="F83" s="144" t="s">
        <v>579</v>
      </c>
      <c r="G83" s="144" t="s">
        <v>547</v>
      </c>
      <c r="H83" s="144" t="s">
        <v>578</v>
      </c>
      <c r="I83" s="146" t="s">
        <v>509</v>
      </c>
      <c r="J83" s="147">
        <v>44562</v>
      </c>
      <c r="K83" s="144"/>
    </row>
    <row r="84" spans="1:11" ht="82.8">
      <c r="A84" s="144">
        <v>2022</v>
      </c>
      <c r="B84" s="144"/>
      <c r="C84" s="144"/>
      <c r="D84" s="144"/>
      <c r="E84" s="144" t="s">
        <v>553</v>
      </c>
      <c r="F84" s="144" t="s">
        <v>577</v>
      </c>
      <c r="G84" s="144" t="s">
        <v>576</v>
      </c>
      <c r="H84" s="144" t="s">
        <v>575</v>
      </c>
      <c r="I84" s="146" t="s">
        <v>509</v>
      </c>
      <c r="J84" s="147">
        <v>44562</v>
      </c>
      <c r="K84" s="144"/>
    </row>
    <row r="85" spans="1:11" ht="138">
      <c r="A85" s="144">
        <v>2022</v>
      </c>
      <c r="B85" s="144" t="s">
        <v>783</v>
      </c>
      <c r="C85" s="145">
        <v>15</v>
      </c>
      <c r="D85" s="144" t="s">
        <v>565</v>
      </c>
      <c r="E85" s="144" t="s">
        <v>574</v>
      </c>
      <c r="F85" s="144" t="s">
        <v>573</v>
      </c>
      <c r="G85" s="144" t="s">
        <v>510</v>
      </c>
      <c r="H85" s="144" t="s">
        <v>572</v>
      </c>
      <c r="I85" s="146" t="s">
        <v>509</v>
      </c>
      <c r="J85" s="147">
        <v>44562</v>
      </c>
      <c r="K85" s="146" t="s">
        <v>571</v>
      </c>
    </row>
    <row r="86" spans="1:11" ht="179.4">
      <c r="A86" s="144">
        <v>2022</v>
      </c>
      <c r="B86" s="145" t="s">
        <v>570</v>
      </c>
      <c r="C86" s="145">
        <v>7</v>
      </c>
      <c r="D86" s="144" t="s">
        <v>565</v>
      </c>
      <c r="E86" s="144" t="s">
        <v>569</v>
      </c>
      <c r="F86" s="144" t="s">
        <v>568</v>
      </c>
      <c r="G86" s="144" t="s">
        <v>510</v>
      </c>
      <c r="H86" s="144" t="s">
        <v>567</v>
      </c>
      <c r="I86" s="146" t="s">
        <v>509</v>
      </c>
      <c r="J86" s="147">
        <v>44562</v>
      </c>
      <c r="K86" s="146"/>
    </row>
    <row r="87" spans="1:11" ht="234.6">
      <c r="A87" s="144">
        <v>2022</v>
      </c>
      <c r="B87" s="145" t="s">
        <v>566</v>
      </c>
      <c r="C87" s="145">
        <v>5</v>
      </c>
      <c r="D87" s="144" t="s">
        <v>565</v>
      </c>
      <c r="E87" s="144" t="s">
        <v>564</v>
      </c>
      <c r="F87" s="144" t="s">
        <v>563</v>
      </c>
      <c r="G87" s="144" t="s">
        <v>510</v>
      </c>
      <c r="H87" s="144" t="s">
        <v>562</v>
      </c>
      <c r="I87" s="146" t="s">
        <v>509</v>
      </c>
      <c r="J87" s="147">
        <v>44562</v>
      </c>
      <c r="K87" s="146"/>
    </row>
    <row r="88" spans="1:11" ht="96.6">
      <c r="A88" s="144">
        <v>2022</v>
      </c>
      <c r="B88" s="145" t="s">
        <v>561</v>
      </c>
      <c r="C88" s="145">
        <v>0</v>
      </c>
      <c r="D88" s="144" t="s">
        <v>560</v>
      </c>
      <c r="E88" s="144" t="s">
        <v>559</v>
      </c>
      <c r="F88" s="144" t="s">
        <v>558</v>
      </c>
      <c r="G88" s="144" t="s">
        <v>510</v>
      </c>
      <c r="H88" s="144" t="s">
        <v>557</v>
      </c>
      <c r="I88" s="146" t="s">
        <v>509</v>
      </c>
      <c r="J88" s="147">
        <v>44562</v>
      </c>
      <c r="K88" s="144"/>
    </row>
    <row r="89" spans="1:11" ht="138">
      <c r="A89" s="144">
        <v>2022</v>
      </c>
      <c r="B89" s="144" t="s">
        <v>545</v>
      </c>
      <c r="C89" s="144">
        <v>15</v>
      </c>
      <c r="D89" s="144" t="s">
        <v>554</v>
      </c>
      <c r="E89" s="144" t="s">
        <v>553</v>
      </c>
      <c r="F89" s="144" t="s">
        <v>556</v>
      </c>
      <c r="G89" s="144" t="s">
        <v>547</v>
      </c>
      <c r="H89" s="144" t="s">
        <v>555</v>
      </c>
      <c r="I89" s="146" t="s">
        <v>509</v>
      </c>
      <c r="J89" s="147">
        <v>44562</v>
      </c>
      <c r="K89" s="144"/>
    </row>
    <row r="90" spans="1:11" ht="165.6">
      <c r="A90" s="144">
        <v>2022</v>
      </c>
      <c r="B90" s="144" t="s">
        <v>545</v>
      </c>
      <c r="C90" s="144">
        <v>15</v>
      </c>
      <c r="D90" s="144" t="s">
        <v>554</v>
      </c>
      <c r="E90" s="144" t="s">
        <v>553</v>
      </c>
      <c r="F90" s="144" t="s">
        <v>552</v>
      </c>
      <c r="G90" s="144" t="s">
        <v>547</v>
      </c>
      <c r="H90" s="144" t="s">
        <v>551</v>
      </c>
      <c r="I90" s="146" t="s">
        <v>509</v>
      </c>
      <c r="J90" s="147">
        <v>44562</v>
      </c>
      <c r="K90" s="144"/>
    </row>
    <row r="91" spans="1:11" ht="82.8">
      <c r="A91" s="144">
        <v>2022</v>
      </c>
      <c r="B91" s="144" t="s">
        <v>545</v>
      </c>
      <c r="C91" s="144">
        <v>15</v>
      </c>
      <c r="D91" s="144" t="s">
        <v>544</v>
      </c>
      <c r="E91" s="144" t="s">
        <v>543</v>
      </c>
      <c r="F91" s="144" t="s">
        <v>550</v>
      </c>
      <c r="G91" s="144" t="s">
        <v>547</v>
      </c>
      <c r="H91" s="144" t="s">
        <v>549</v>
      </c>
      <c r="I91" s="146" t="s">
        <v>509</v>
      </c>
      <c r="J91" s="147">
        <v>44562</v>
      </c>
      <c r="K91" s="144"/>
    </row>
    <row r="92" spans="1:11" ht="248.4">
      <c r="A92" s="144">
        <v>2022</v>
      </c>
      <c r="B92" s="144" t="s">
        <v>545</v>
      </c>
      <c r="C92" s="144">
        <v>15</v>
      </c>
      <c r="D92" s="144" t="s">
        <v>544</v>
      </c>
      <c r="E92" s="144" t="s">
        <v>543</v>
      </c>
      <c r="F92" s="144" t="s">
        <v>548</v>
      </c>
      <c r="G92" s="144" t="s">
        <v>547</v>
      </c>
      <c r="H92" s="144" t="s">
        <v>546</v>
      </c>
      <c r="I92" s="146" t="s">
        <v>509</v>
      </c>
      <c r="J92" s="147">
        <v>44562</v>
      </c>
      <c r="K92" s="144"/>
    </row>
    <row r="93" spans="1:11" ht="151.80000000000001">
      <c r="A93" s="144">
        <v>2022</v>
      </c>
      <c r="B93" s="144" t="s">
        <v>545</v>
      </c>
      <c r="C93" s="144">
        <v>15</v>
      </c>
      <c r="D93" s="144" t="s">
        <v>544</v>
      </c>
      <c r="E93" s="144" t="s">
        <v>543</v>
      </c>
      <c r="F93" s="144" t="s">
        <v>542</v>
      </c>
      <c r="G93" s="144" t="s">
        <v>541</v>
      </c>
      <c r="H93" s="144" t="s">
        <v>540</v>
      </c>
      <c r="I93" s="146" t="s">
        <v>509</v>
      </c>
      <c r="J93" s="147">
        <v>44562</v>
      </c>
      <c r="K93" s="144"/>
    </row>
    <row r="94" spans="1:11" ht="55.2">
      <c r="A94" s="144">
        <v>2022</v>
      </c>
      <c r="B94" s="144" t="s">
        <v>539</v>
      </c>
      <c r="C94" s="144" t="s">
        <v>538</v>
      </c>
      <c r="D94" s="144" t="s">
        <v>537</v>
      </c>
      <c r="E94" s="144" t="s">
        <v>536</v>
      </c>
      <c r="F94" s="144" t="s">
        <v>535</v>
      </c>
      <c r="G94" s="144" t="s">
        <v>534</v>
      </c>
      <c r="H94" s="144" t="s">
        <v>533</v>
      </c>
      <c r="I94" s="146" t="s">
        <v>514</v>
      </c>
      <c r="J94" s="147">
        <v>44562</v>
      </c>
      <c r="K94" s="146"/>
    </row>
    <row r="95" spans="1:11" ht="96.6">
      <c r="A95" s="144">
        <v>2022</v>
      </c>
      <c r="B95" s="145" t="s">
        <v>532</v>
      </c>
      <c r="C95" s="145">
        <v>20</v>
      </c>
      <c r="D95" s="144" t="str">
        <f>+D94</f>
        <v>Вся база</v>
      </c>
      <c r="E95" s="144" t="s">
        <v>531</v>
      </c>
      <c r="F95" s="144" t="s">
        <v>530</v>
      </c>
      <c r="G95" s="144" t="s">
        <v>510</v>
      </c>
      <c r="H95" s="144" t="s">
        <v>523</v>
      </c>
      <c r="I95" s="146" t="s">
        <v>509</v>
      </c>
      <c r="J95" s="147">
        <v>44562</v>
      </c>
      <c r="K95" s="144"/>
    </row>
    <row r="96" spans="1:11" ht="193.2">
      <c r="A96" s="144">
        <v>2022</v>
      </c>
      <c r="B96" s="144" t="s">
        <v>784</v>
      </c>
      <c r="C96" s="145">
        <v>1</v>
      </c>
      <c r="D96" s="144" t="s">
        <v>526</v>
      </c>
      <c r="E96" s="144" t="s">
        <v>529</v>
      </c>
      <c r="F96" s="144" t="s">
        <v>528</v>
      </c>
      <c r="G96" s="144" t="str">
        <f>+F96</f>
        <v>изменений нет</v>
      </c>
      <c r="H96" s="144" t="s">
        <v>523</v>
      </c>
      <c r="I96" s="146" t="s">
        <v>509</v>
      </c>
      <c r="J96" s="147">
        <v>44562</v>
      </c>
      <c r="K96" s="144"/>
    </row>
    <row r="97" spans="1:11" ht="193.2">
      <c r="A97" s="144">
        <v>2022</v>
      </c>
      <c r="B97" s="145" t="s">
        <v>527</v>
      </c>
      <c r="C97" s="145">
        <v>2</v>
      </c>
      <c r="D97" s="144" t="s">
        <v>526</v>
      </c>
      <c r="E97" s="144" t="s">
        <v>525</v>
      </c>
      <c r="F97" s="144" t="s">
        <v>524</v>
      </c>
      <c r="G97" s="144" t="s">
        <v>510</v>
      </c>
      <c r="H97" s="144" t="s">
        <v>523</v>
      </c>
      <c r="I97" s="146" t="s">
        <v>509</v>
      </c>
      <c r="J97" s="147">
        <v>44562</v>
      </c>
      <c r="K97" s="144"/>
    </row>
    <row r="98" spans="1:11" ht="207">
      <c r="A98" s="144">
        <v>2022</v>
      </c>
      <c r="B98" s="144" t="s">
        <v>519</v>
      </c>
      <c r="C98" s="144"/>
      <c r="D98" s="144"/>
      <c r="E98" s="144" t="s">
        <v>522</v>
      </c>
      <c r="F98" s="144" t="s">
        <v>521</v>
      </c>
      <c r="G98" s="144" t="s">
        <v>510</v>
      </c>
      <c r="H98" s="144" t="s">
        <v>520</v>
      </c>
      <c r="I98" s="146" t="s">
        <v>509</v>
      </c>
      <c r="J98" s="147">
        <v>44562</v>
      </c>
      <c r="K98" s="147">
        <v>46387</v>
      </c>
    </row>
    <row r="99" spans="1:11" ht="124.2">
      <c r="A99" s="144">
        <v>2022</v>
      </c>
      <c r="B99" s="144" t="s">
        <v>519</v>
      </c>
      <c r="C99" s="144"/>
      <c r="D99" s="144"/>
      <c r="E99" s="144" t="s">
        <v>518</v>
      </c>
      <c r="F99" s="144" t="s">
        <v>517</v>
      </c>
      <c r="G99" s="144" t="s">
        <v>516</v>
      </c>
      <c r="H99" s="144" t="s">
        <v>515</v>
      </c>
      <c r="I99" s="146" t="s">
        <v>514</v>
      </c>
      <c r="J99" s="147">
        <v>44562</v>
      </c>
      <c r="K99" s="146" t="s">
        <v>513</v>
      </c>
    </row>
    <row r="100" spans="1:11" ht="96.6">
      <c r="A100" s="144">
        <v>2022</v>
      </c>
      <c r="B100" s="144" t="s">
        <v>512</v>
      </c>
      <c r="C100" s="144"/>
      <c r="D100" s="144"/>
      <c r="E100" s="144"/>
      <c r="F100" s="144" t="s">
        <v>511</v>
      </c>
      <c r="G100" s="144" t="s">
        <v>510</v>
      </c>
      <c r="H100" s="144"/>
      <c r="I100" s="146" t="s">
        <v>509</v>
      </c>
      <c r="J100" s="147">
        <v>44562</v>
      </c>
      <c r="K100" s="144"/>
    </row>
    <row r="101" spans="1:11">
      <c r="I101" s="138"/>
      <c r="J101" s="137"/>
    </row>
    <row r="105" spans="1:11" ht="15.6">
      <c r="C105" s="264" t="s">
        <v>785</v>
      </c>
      <c r="D105" s="264"/>
      <c r="E105" s="264"/>
      <c r="F105" s="264"/>
      <c r="G105" s="264"/>
      <c r="H105" s="264"/>
      <c r="I105" s="264"/>
    </row>
    <row r="106" spans="1:11" ht="15.6">
      <c r="C106" s="262" t="s">
        <v>508</v>
      </c>
      <c r="D106" s="262"/>
      <c r="E106" s="262"/>
      <c r="F106" s="262"/>
      <c r="G106" s="262"/>
      <c r="H106" s="262"/>
      <c r="I106" s="262"/>
    </row>
    <row r="107" spans="1:11" ht="15.6">
      <c r="C107" s="262" t="s">
        <v>507</v>
      </c>
      <c r="D107" s="262"/>
      <c r="E107" s="262"/>
      <c r="F107" s="262"/>
      <c r="G107" s="262"/>
      <c r="H107" s="262"/>
      <c r="I107" s="262"/>
    </row>
    <row r="108" spans="1:11" ht="15.6">
      <c r="C108" s="262" t="s">
        <v>506</v>
      </c>
      <c r="D108" s="262"/>
      <c r="E108" s="262"/>
      <c r="F108" s="262"/>
      <c r="G108" s="262"/>
      <c r="H108" s="262"/>
      <c r="I108" s="262"/>
    </row>
    <row r="109" spans="1:11" ht="15.6">
      <c r="C109" s="262" t="s">
        <v>505</v>
      </c>
      <c r="D109" s="262"/>
      <c r="E109" s="262"/>
      <c r="F109" s="262"/>
      <c r="G109" s="262"/>
      <c r="H109" s="262"/>
      <c r="I109" s="262"/>
    </row>
    <row r="110" spans="1:11" ht="15.6">
      <c r="C110" s="262" t="s">
        <v>504</v>
      </c>
      <c r="D110" s="262"/>
      <c r="E110" s="262"/>
      <c r="F110" s="262"/>
      <c r="G110" s="262"/>
      <c r="H110" s="262"/>
      <c r="I110" s="262"/>
    </row>
    <row r="111" spans="1:11" ht="15.6">
      <c r="C111" s="262" t="s">
        <v>503</v>
      </c>
      <c r="D111" s="262"/>
      <c r="E111" s="262"/>
      <c r="F111" s="262"/>
      <c r="G111" s="262"/>
      <c r="H111" s="262"/>
      <c r="I111" s="262"/>
    </row>
    <row r="112" spans="1:11" ht="15.6">
      <c r="C112" s="262" t="s">
        <v>502</v>
      </c>
      <c r="D112" s="262"/>
      <c r="E112" s="262"/>
      <c r="F112" s="262"/>
      <c r="G112" s="262"/>
      <c r="H112" s="262"/>
      <c r="I112" s="262"/>
    </row>
    <row r="113" spans="3:9" ht="15.6">
      <c r="C113" s="262" t="s">
        <v>501</v>
      </c>
      <c r="D113" s="262"/>
      <c r="E113" s="262"/>
      <c r="F113" s="262"/>
      <c r="G113" s="262"/>
      <c r="H113" s="262"/>
      <c r="I113" s="262"/>
    </row>
    <row r="114" spans="3:9" ht="15.6">
      <c r="C114" s="262" t="s">
        <v>500</v>
      </c>
      <c r="D114" s="262"/>
      <c r="E114" s="262"/>
      <c r="F114" s="262"/>
      <c r="G114" s="262"/>
      <c r="H114" s="262"/>
      <c r="I114" s="262"/>
    </row>
  </sheetData>
  <mergeCells count="11">
    <mergeCell ref="A1:K1"/>
    <mergeCell ref="C105:I105"/>
    <mergeCell ref="C106:I106"/>
    <mergeCell ref="C107:I107"/>
    <mergeCell ref="C108:I108"/>
    <mergeCell ref="C114:I114"/>
    <mergeCell ref="C109:I109"/>
    <mergeCell ref="C110:I110"/>
    <mergeCell ref="C111:I111"/>
    <mergeCell ref="C112:I112"/>
    <mergeCell ref="C113:I113"/>
  </mergeCells>
  <pageMargins left="0" right="0" top="0" bottom="0" header="0" footer="0"/>
  <pageSetup paperSize="9" scale="55" pageOrder="overThenDown"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10</vt:i4>
      </vt:variant>
    </vt:vector>
  </HeadingPairs>
  <TitlesOfParts>
    <vt:vector size="18" baseType="lpstr">
      <vt:lpstr>Азербайджан</vt:lpstr>
      <vt:lpstr>Армения</vt:lpstr>
      <vt:lpstr>Беларусь</vt:lpstr>
      <vt:lpstr>Казахстан</vt:lpstr>
      <vt:lpstr>Кыргызстан</vt:lpstr>
      <vt:lpstr>Молдова</vt:lpstr>
      <vt:lpstr>Россия2</vt:lpstr>
      <vt:lpstr>Таджикистан</vt:lpstr>
      <vt:lpstr>Азербайджан!_ednref629</vt:lpstr>
      <vt:lpstr>Кыргызстан!Заголовки_для_печати</vt:lpstr>
      <vt:lpstr>Россия2!Заголовки_для_печати</vt:lpstr>
      <vt:lpstr>Таджикистан!Заголовки_для_печати</vt:lpstr>
      <vt:lpstr>Азербайджан!Область_печати</vt:lpstr>
      <vt:lpstr>Армения!Область_печати</vt:lpstr>
      <vt:lpstr>Беларусь!Область_печати</vt:lpstr>
      <vt:lpstr>Казахстан!Область_печати</vt:lpstr>
      <vt:lpstr>Молдова!Область_печати</vt:lpstr>
      <vt:lpstr>Россия2!Область_печати</vt:lpstr>
    </vt:vector>
  </TitlesOfParts>
  <Company>OECD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SHARRATT Michael</dc:creator>
  <cp:lastModifiedBy>Мошкова</cp:lastModifiedBy>
  <cp:lastPrinted>2021-09-13T11:17:55Z</cp:lastPrinted>
  <dcterms:created xsi:type="dcterms:W3CDTF">2015-12-10T13:20:31Z</dcterms:created>
  <dcterms:modified xsi:type="dcterms:W3CDTF">2022-10-20T07:14:55Z</dcterms:modified>
</cp:coreProperties>
</file>